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traite.lan\dfsbur$\ZEUS\Gieservice\DirectionTechnique\UniteActuariatEtudes\2-Travaux statistiques\Publications DT\3.Site internet\5-Livrables\Allocataires\Mel_012026\"/>
    </mc:Choice>
  </mc:AlternateContent>
  <xr:revisionPtr revIDLastSave="0" documentId="13_ncr:1_{1B92AAF4-04BB-42CD-9A03-F00393CB5FF3}" xr6:coauthVersionLast="47" xr6:coauthVersionMax="47" xr10:uidLastSave="{00000000-0000-0000-0000-000000000000}"/>
  <bookViews>
    <workbookView xWindow="2700" yWindow="2775" windowWidth="21600" windowHeight="11295" xr2:uid="{B73AADE2-851C-49FE-B5F9-7222C98BF455}"/>
  </bookViews>
  <sheets>
    <sheet name="tableau1" sheetId="1" r:id="rId1"/>
    <sheet name="graphique 1" sheetId="6" r:id="rId2"/>
    <sheet name="sortie_SAS" sheetId="7" state="hidden" r:id="rId3"/>
    <sheet name="graphique2" sheetId="8" r:id="rId4"/>
    <sheet name="carte" sheetId="9" r:id="rId5"/>
  </sheets>
  <definedNames>
    <definedName name="_xlnm._FilterDatabase" localSheetId="2" hidden="1">sortie_SAS!$A$1:$E$93</definedName>
  </definedNames>
  <calcPr calcId="191029"/>
  <pivotCaches>
    <pivotCache cacheId="0" r:id="rId6"/>
    <pivotCache cacheId="1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9" l="1"/>
  <c r="B24" i="9"/>
  <c r="D23" i="9"/>
  <c r="B23" i="9"/>
  <c r="D22" i="9"/>
  <c r="D21" i="9"/>
  <c r="D20" i="9"/>
  <c r="D19" i="9"/>
  <c r="D18" i="9"/>
  <c r="D17" i="9"/>
  <c r="B17" i="9"/>
  <c r="D16" i="9"/>
  <c r="D15" i="9"/>
  <c r="D14" i="9"/>
  <c r="D13" i="9"/>
  <c r="D12" i="9"/>
  <c r="D11" i="9"/>
  <c r="D10" i="9"/>
  <c r="D9" i="9"/>
  <c r="D8" i="9"/>
  <c r="D7" i="9"/>
  <c r="D6" i="9"/>
  <c r="D5" i="9"/>
  <c r="D4" i="9"/>
  <c r="B87" i="6" l="1"/>
  <c r="X41" i="6"/>
  <c r="Y41" i="6"/>
  <c r="X86" i="6"/>
  <c r="C87" i="6"/>
  <c r="D87" i="6"/>
  <c r="E87" i="6"/>
  <c r="AQ86" i="6" l="1"/>
  <c r="AP86" i="6"/>
  <c r="AQ85" i="6"/>
  <c r="AP85" i="6"/>
  <c r="AQ84" i="6"/>
  <c r="AP84" i="6"/>
  <c r="AQ83" i="6"/>
  <c r="AP83" i="6"/>
  <c r="AQ82" i="6"/>
  <c r="AP82" i="6"/>
  <c r="AQ81" i="6"/>
  <c r="AP81" i="6"/>
  <c r="AQ80" i="6"/>
  <c r="AP80" i="6"/>
  <c r="AQ79" i="6"/>
  <c r="AP79" i="6"/>
  <c r="AQ78" i="6"/>
  <c r="AP78" i="6"/>
  <c r="AQ77" i="6"/>
  <c r="AP77" i="6"/>
  <c r="AQ76" i="6"/>
  <c r="AP76" i="6"/>
  <c r="AQ75" i="6"/>
  <c r="AP75" i="6"/>
  <c r="AQ74" i="6"/>
  <c r="AP74" i="6"/>
  <c r="AQ73" i="6"/>
  <c r="AP73" i="6"/>
  <c r="AQ72" i="6"/>
  <c r="AP72" i="6"/>
  <c r="AQ71" i="6"/>
  <c r="AP71" i="6"/>
  <c r="AQ70" i="6"/>
  <c r="AP70" i="6"/>
  <c r="AQ69" i="6"/>
  <c r="AP69" i="6"/>
  <c r="AQ68" i="6"/>
  <c r="AP68" i="6"/>
  <c r="AQ67" i="6"/>
  <c r="AP67" i="6"/>
  <c r="AQ66" i="6"/>
  <c r="AP66" i="6"/>
  <c r="AQ65" i="6"/>
  <c r="AP65" i="6"/>
  <c r="AQ64" i="6"/>
  <c r="AP64" i="6"/>
  <c r="AQ63" i="6"/>
  <c r="AP63" i="6"/>
  <c r="AQ62" i="6"/>
  <c r="AP62" i="6"/>
  <c r="AQ61" i="6"/>
  <c r="AP61" i="6"/>
  <c r="AQ60" i="6"/>
  <c r="AP60" i="6"/>
  <c r="AQ59" i="6"/>
  <c r="AP59" i="6"/>
  <c r="AQ58" i="6"/>
  <c r="AP58" i="6"/>
  <c r="AQ57" i="6"/>
  <c r="AP57" i="6"/>
  <c r="AQ56" i="6"/>
  <c r="AP56" i="6"/>
  <c r="AQ55" i="6"/>
  <c r="AP55" i="6"/>
  <c r="AQ54" i="6"/>
  <c r="AP54" i="6"/>
  <c r="AQ53" i="6"/>
  <c r="AP53" i="6"/>
  <c r="AQ52" i="6"/>
  <c r="AP52" i="6"/>
  <c r="AQ51" i="6"/>
  <c r="AP51" i="6"/>
  <c r="AQ50" i="6"/>
  <c r="AP50" i="6"/>
  <c r="AQ49" i="6"/>
  <c r="AP49" i="6"/>
  <c r="AQ48" i="6"/>
  <c r="AP48" i="6"/>
  <c r="AQ47" i="6"/>
  <c r="AP47" i="6"/>
  <c r="AQ46" i="6"/>
  <c r="AP46" i="6"/>
  <c r="AQ45" i="6"/>
  <c r="AP45" i="6"/>
  <c r="AQ44" i="6"/>
  <c r="AP44" i="6"/>
  <c r="AQ43" i="6"/>
  <c r="AP43" i="6"/>
  <c r="AQ42" i="6"/>
  <c r="AP42" i="6"/>
  <c r="AQ41" i="6"/>
  <c r="AP41" i="6"/>
  <c r="X42" i="6"/>
  <c r="Y42" i="6"/>
  <c r="X43" i="6"/>
  <c r="Y43" i="6"/>
  <c r="X44" i="6"/>
  <c r="Y44" i="6"/>
  <c r="X45" i="6"/>
  <c r="Y45" i="6"/>
  <c r="X46" i="6"/>
  <c r="Y46" i="6"/>
  <c r="X47" i="6"/>
  <c r="Y47" i="6"/>
  <c r="X48" i="6"/>
  <c r="Y48" i="6"/>
  <c r="X49" i="6"/>
  <c r="Y49" i="6"/>
  <c r="X50" i="6"/>
  <c r="Y50" i="6"/>
  <c r="X51" i="6"/>
  <c r="Y51" i="6"/>
  <c r="X52" i="6"/>
  <c r="Y52" i="6"/>
  <c r="X53" i="6"/>
  <c r="Y53" i="6"/>
  <c r="X54" i="6"/>
  <c r="Y54" i="6"/>
  <c r="X55" i="6"/>
  <c r="Y55" i="6"/>
  <c r="X56" i="6"/>
  <c r="Y56" i="6"/>
  <c r="X57" i="6"/>
  <c r="Y57" i="6"/>
  <c r="X58" i="6"/>
  <c r="Y58" i="6"/>
  <c r="X59" i="6"/>
  <c r="Y59" i="6"/>
  <c r="X60" i="6"/>
  <c r="Y60" i="6"/>
  <c r="X61" i="6"/>
  <c r="Y61" i="6"/>
  <c r="X62" i="6"/>
  <c r="Y62" i="6"/>
  <c r="X63" i="6"/>
  <c r="Y63" i="6"/>
  <c r="X64" i="6"/>
  <c r="Y64" i="6"/>
  <c r="X65" i="6"/>
  <c r="Y65" i="6"/>
  <c r="X66" i="6"/>
  <c r="Y66" i="6"/>
  <c r="X67" i="6"/>
  <c r="Y67" i="6"/>
  <c r="X68" i="6"/>
  <c r="Y68" i="6"/>
  <c r="X69" i="6"/>
  <c r="Y69" i="6"/>
  <c r="X70" i="6"/>
  <c r="Y70" i="6"/>
  <c r="X71" i="6"/>
  <c r="Y71" i="6"/>
  <c r="X72" i="6"/>
  <c r="Y72" i="6"/>
  <c r="X73" i="6"/>
  <c r="Y73" i="6"/>
  <c r="X74" i="6"/>
  <c r="Y74" i="6"/>
  <c r="X75" i="6"/>
  <c r="Y75" i="6"/>
  <c r="X76" i="6"/>
  <c r="Y76" i="6"/>
  <c r="X77" i="6"/>
  <c r="Y77" i="6"/>
  <c r="X78" i="6"/>
  <c r="Y78" i="6"/>
  <c r="X79" i="6"/>
  <c r="Y79" i="6"/>
  <c r="X80" i="6"/>
  <c r="Y80" i="6"/>
  <c r="X81" i="6"/>
  <c r="Y81" i="6"/>
  <c r="X82" i="6"/>
  <c r="Y82" i="6"/>
  <c r="X83" i="6"/>
  <c r="Y83" i="6"/>
  <c r="X84" i="6"/>
  <c r="Y84" i="6"/>
  <c r="X85" i="6"/>
  <c r="Y85" i="6"/>
  <c r="Y86" i="6"/>
</calcChain>
</file>

<file path=xl/sharedStrings.xml><?xml version="1.0" encoding="utf-8"?>
<sst xmlns="http://schemas.openxmlformats.org/spreadsheetml/2006/main" count="356" uniqueCount="77">
  <si>
    <t>Retraités mono-pensionnés</t>
  </si>
  <si>
    <t>Retraités poly-pensionnés</t>
  </si>
  <si>
    <t>Total</t>
  </si>
  <si>
    <t>Hommes</t>
  </si>
  <si>
    <t>Femmes</t>
  </si>
  <si>
    <t>Autres régimes</t>
  </si>
  <si>
    <t>Régime de base (Cnav + MSA)</t>
  </si>
  <si>
    <t>Agirc-Arrco</t>
  </si>
  <si>
    <t>TOTAL</t>
  </si>
  <si>
    <t>Ensemble</t>
  </si>
  <si>
    <t>Retraités (effectifs distincts)</t>
  </si>
  <si>
    <t>100 et +</t>
  </si>
  <si>
    <t>Retraités de droit dérivé seul</t>
  </si>
  <si>
    <t>âge au 31/12</t>
  </si>
  <si>
    <t>Bretagne</t>
  </si>
  <si>
    <t>Hauts-de-France</t>
  </si>
  <si>
    <t>Nouvelle-Aquitaine</t>
  </si>
  <si>
    <t>Île-de-France</t>
  </si>
  <si>
    <t>Auvergne-Rhône-Alpes</t>
  </si>
  <si>
    <t>Bourgogne-Franche-Comté</t>
  </si>
  <si>
    <t>Grand Est</t>
  </si>
  <si>
    <t>Corse</t>
  </si>
  <si>
    <t>Mayotte</t>
  </si>
  <si>
    <t>Région de résidence</t>
  </si>
  <si>
    <t>Part des retraités Agirc-Arrco dans la population française</t>
  </si>
  <si>
    <t xml:space="preserve">Les montants sont exprimés en euros bruts avant déduction des prélèvements sociaux. </t>
  </si>
  <si>
    <t>DOM</t>
  </si>
  <si>
    <t>France métropolitaine et DOM</t>
  </si>
  <si>
    <t>Centre-Val de Loire</t>
  </si>
  <si>
    <t>20 et -</t>
  </si>
  <si>
    <t>Hommes - Allocataires de droit direct</t>
  </si>
  <si>
    <t>Hommes - Allocataire de droit dérivé seul</t>
  </si>
  <si>
    <t>Femmes - Allocataires de droit direct</t>
  </si>
  <si>
    <t>Femmes - Allocataire de droit dérivé seul</t>
  </si>
  <si>
    <t>Note : Sont absents de ce tableau les retraités de l'Agirc-Arrco résidant à l'étranger, et ceux dont le lieu de résidence est inconnu.</t>
  </si>
  <si>
    <t>Retraités d'un droit direct et d'un droit dérivé</t>
  </si>
  <si>
    <t>Retraités d'un droit direct seul</t>
  </si>
  <si>
    <t>Retraités d'un droit dérivé seul</t>
  </si>
  <si>
    <t>Retraités de droit direct</t>
  </si>
  <si>
    <t>COD_SEXE</t>
  </si>
  <si>
    <t>Tableau 1 : Effectifs des retraités de l'Agirc-Arrco en 2023</t>
  </si>
  <si>
    <t>1</t>
  </si>
  <si>
    <t>2</t>
  </si>
  <si>
    <r>
      <t>Estimation de population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janvier 2024
</t>
    </r>
    <r>
      <rPr>
        <i/>
        <sz val="10"/>
        <rFont val="Arial"/>
        <family val="2"/>
      </rPr>
      <t>(source Insee)</t>
    </r>
  </si>
  <si>
    <t>Effectifs Retraités au 31 décembre 2023</t>
  </si>
  <si>
    <t>Graphique 1 : Répartition par âge des retraités de l'Agirc-Arrco en 2023</t>
  </si>
  <si>
    <t>TR_AGE</t>
  </si>
  <si>
    <t>nb_RD_E</t>
  </si>
  <si>
    <t>pens_mens_moy_RD_E</t>
  </si>
  <si>
    <t>nb_pts_RD_E</t>
  </si>
  <si>
    <t>Étiquettes de colonnes</t>
  </si>
  <si>
    <t>Total général</t>
  </si>
  <si>
    <t>Étiquettes de lignes</t>
  </si>
  <si>
    <t>Somme de nb_RD_E</t>
  </si>
  <si>
    <t>nb_REV_E</t>
  </si>
  <si>
    <t>nb_pts_REV_E</t>
  </si>
  <si>
    <t>pens_mens_moy_REV_E</t>
  </si>
  <si>
    <t>Somme de nb_REV_E</t>
  </si>
  <si>
    <t>Graphique 3 : Part des retraités Agirc-Arrco dans la population totale par région en 2023</t>
  </si>
  <si>
    <t>Graphique 2 : Pensions mensuelles tous régimes des retraités de droits directs à l'Agirc-Arrco en 2023</t>
  </si>
  <si>
    <t>Champ : Retraités présents au 31/12, hors versements uniques. Les droits dérivés s'entendent y compris réversion d'orphelins.</t>
  </si>
  <si>
    <t>Champ : Retraités de droits directs présents au 31/12, hors versements uniques.</t>
  </si>
  <si>
    <t>Champ : Retraités présents au 31/12, y compris orphelins pour les droits dérivés et hors versements uniques.</t>
  </si>
  <si>
    <t>Données mises en ligne en janvier 2026</t>
  </si>
  <si>
    <t>Source : Base allocataires Allure - Agirc-Arrco (données définitives)</t>
  </si>
  <si>
    <t>total</t>
  </si>
  <si>
    <t>Normandie</t>
  </si>
  <si>
    <t>Occitanie</t>
  </si>
  <si>
    <t>Pays de la Loire</t>
  </si>
  <si>
    <t>Provence-Alpes-Côte d'Azur</t>
  </si>
  <si>
    <t>France métropolitaine</t>
  </si>
  <si>
    <t>Guadeloupe</t>
  </si>
  <si>
    <t>Martinique</t>
  </si>
  <si>
    <t>Guyane</t>
  </si>
  <si>
    <t>La Réunion</t>
  </si>
  <si>
    <t>Sources : Echanges Inter-Régimes de Retraite et base allocataires Allure - Agirc-Arrco (données définitives)</t>
  </si>
  <si>
    <t>Source : Base allocataires Allure - Agirc-Arrco (données définitives), données Insee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</si>
</sst>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&quot;€&quot;_-;\-* #,##0\ &quot;€&quot;_-;_-* &quot;-&quot;??\ &quot;€&quot;_-;_-@_-"/>
    <numFmt numFmtId="165" formatCode="0.0%"/>
    <numFmt numFmtId="166" formatCode="_-* #,##0.00\ _€_-;\-* #,##0.00\ _€_-;_-* &quot;-&quot;??\ _€_-;_-@_-"/>
    <numFmt numFmtId="167" formatCode="_-* #,##0_-;\-* #,##0_-;_-* &quot;-&quot;??_-;_-@_-"/>
    <numFmt numFmtId="168" formatCode="_-* #,##0.00\ _F_-;\-* #,##0.00\ _F_-;_-* &quot;-&quot;??\ _F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90007F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4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sz val="11"/>
      <name val="Calibri"/>
      <family val="2"/>
    </font>
    <font>
      <sz val="12"/>
      <name val="Arial MT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color theme="1" tint="0.499984740745262"/>
      <name val="Calibri"/>
      <family val="2"/>
      <scheme val="minor"/>
    </font>
    <font>
      <i/>
      <sz val="10"/>
      <name val="Arial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theme="4"/>
      <name val="Calibri"/>
      <family val="2"/>
      <scheme val="minor"/>
    </font>
    <font>
      <b/>
      <i/>
      <sz val="10"/>
      <color theme="4"/>
      <name val="Calibri"/>
      <family val="2"/>
      <scheme val="minor"/>
    </font>
    <font>
      <i/>
      <sz val="10"/>
      <color theme="4"/>
      <name val="Calibri"/>
      <family val="2"/>
      <scheme val="minor"/>
    </font>
    <font>
      <i/>
      <sz val="11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  <xf numFmtId="168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1" xfId="0" applyFont="1" applyBorder="1"/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164" fontId="5" fillId="0" borderId="1" xfId="1" applyNumberFormat="1" applyFont="1" applyFill="1" applyBorder="1"/>
    <xf numFmtId="0" fontId="8" fillId="0" borderId="1" xfId="0" applyFont="1" applyBorder="1"/>
    <xf numFmtId="164" fontId="8" fillId="0" borderId="1" xfId="1" applyNumberFormat="1" applyFont="1" applyFill="1" applyBorder="1"/>
    <xf numFmtId="164" fontId="9" fillId="0" borderId="1" xfId="1" applyNumberFormat="1" applyFont="1" applyFill="1" applyBorder="1"/>
    <xf numFmtId="0" fontId="10" fillId="0" borderId="0" xfId="0" applyFont="1"/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/>
    <xf numFmtId="3" fontId="8" fillId="0" borderId="6" xfId="0" applyNumberFormat="1" applyFont="1" applyBorder="1"/>
    <xf numFmtId="0" fontId="6" fillId="0" borderId="7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3" fontId="5" fillId="0" borderId="12" xfId="0" applyNumberFormat="1" applyFont="1" applyBorder="1" applyAlignment="1">
      <alignment vertical="center"/>
    </xf>
    <xf numFmtId="3" fontId="5" fillId="0" borderId="13" xfId="0" applyNumberFormat="1" applyFont="1" applyBorder="1" applyAlignment="1">
      <alignment vertical="center"/>
    </xf>
    <xf numFmtId="0" fontId="6" fillId="0" borderId="15" xfId="0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0" fillId="0" borderId="20" xfId="0" applyBorder="1"/>
    <xf numFmtId="165" fontId="0" fillId="0" borderId="20" xfId="2" applyNumberFormat="1" applyFont="1" applyBorder="1"/>
    <xf numFmtId="3" fontId="0" fillId="0" borderId="0" xfId="0" applyNumberFormat="1"/>
    <xf numFmtId="0" fontId="2" fillId="0" borderId="20" xfId="0" applyFont="1" applyBorder="1"/>
    <xf numFmtId="3" fontId="2" fillId="0" borderId="20" xfId="0" applyNumberFormat="1" applyFont="1" applyBorder="1"/>
    <xf numFmtId="165" fontId="2" fillId="0" borderId="20" xfId="2" applyNumberFormat="1" applyFont="1" applyBorder="1"/>
    <xf numFmtId="0" fontId="2" fillId="0" borderId="22" xfId="0" applyFont="1" applyBorder="1"/>
    <xf numFmtId="3" fontId="2" fillId="0" borderId="22" xfId="0" applyNumberFormat="1" applyFont="1" applyBorder="1"/>
    <xf numFmtId="165" fontId="2" fillId="0" borderId="22" xfId="2" applyNumberFormat="1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3" fontId="0" fillId="0" borderId="0" xfId="0" applyNumberFormat="1" applyBorder="1"/>
    <xf numFmtId="3" fontId="2" fillId="0" borderId="0" xfId="0" applyNumberFormat="1" applyFont="1" applyBorder="1"/>
    <xf numFmtId="3" fontId="15" fillId="0" borderId="0" xfId="0" applyNumberFormat="1" applyFont="1" applyBorder="1"/>
    <xf numFmtId="0" fontId="16" fillId="0" borderId="0" xfId="0" applyFont="1"/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3" fontId="16" fillId="0" borderId="0" xfId="0" applyNumberFormat="1" applyFont="1" applyBorder="1"/>
    <xf numFmtId="43" fontId="17" fillId="0" borderId="0" xfId="4" applyFont="1" applyBorder="1"/>
    <xf numFmtId="3" fontId="17" fillId="0" borderId="0" xfId="0" applyNumberFormat="1" applyFont="1" applyBorder="1"/>
    <xf numFmtId="3" fontId="18" fillId="0" borderId="0" xfId="0" applyNumberFormat="1" applyFont="1" applyBorder="1"/>
    <xf numFmtId="0" fontId="5" fillId="0" borderId="0" xfId="0" applyFont="1" applyAlignment="1">
      <alignment wrapText="1"/>
    </xf>
    <xf numFmtId="3" fontId="5" fillId="0" borderId="16" xfId="0" applyNumberFormat="1" applyFont="1" applyBorder="1"/>
    <xf numFmtId="3" fontId="5" fillId="0" borderId="17" xfId="0" applyNumberFormat="1" applyFont="1" applyBorder="1"/>
    <xf numFmtId="3" fontId="5" fillId="0" borderId="8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8" fillId="0" borderId="10" xfId="0" applyNumberFormat="1" applyFont="1" applyBorder="1" applyAlignment="1">
      <alignment vertical="center"/>
    </xf>
    <xf numFmtId="3" fontId="8" fillId="0" borderId="14" xfId="0" applyNumberFormat="1" applyFont="1" applyBorder="1" applyAlignment="1">
      <alignment vertical="center"/>
    </xf>
    <xf numFmtId="3" fontId="8" fillId="0" borderId="18" xfId="0" applyNumberFormat="1" applyFont="1" applyBorder="1" applyAlignment="1">
      <alignment vertical="center"/>
    </xf>
    <xf numFmtId="3" fontId="16" fillId="0" borderId="0" xfId="0" applyNumberFormat="1" applyFont="1"/>
    <xf numFmtId="10" fontId="16" fillId="0" borderId="0" xfId="2" applyNumberFormat="1" applyFont="1"/>
    <xf numFmtId="3" fontId="16" fillId="0" borderId="20" xfId="0" applyNumberFormat="1" applyFont="1" applyBorder="1"/>
    <xf numFmtId="3" fontId="17" fillId="0" borderId="20" xfId="0" applyNumberFormat="1" applyFont="1" applyBorder="1"/>
    <xf numFmtId="3" fontId="16" fillId="0" borderId="20" xfId="0" applyNumberFormat="1" applyFont="1" applyBorder="1" applyAlignment="1">
      <alignment horizontal="right"/>
    </xf>
    <xf numFmtId="3" fontId="17" fillId="0" borderId="22" xfId="0" applyNumberFormat="1" applyFont="1" applyBorder="1"/>
    <xf numFmtId="0" fontId="16" fillId="0" borderId="20" xfId="0" applyFont="1" applyBorder="1"/>
    <xf numFmtId="165" fontId="16" fillId="0" borderId="0" xfId="2" applyNumberFormat="1" applyFont="1"/>
    <xf numFmtId="167" fontId="0" fillId="0" borderId="0" xfId="4" applyNumberFormat="1" applyFont="1"/>
    <xf numFmtId="3" fontId="20" fillId="0" borderId="0" xfId="0" applyNumberFormat="1" applyFont="1"/>
    <xf numFmtId="167" fontId="0" fillId="0" borderId="20" xfId="4" applyNumberFormat="1" applyFont="1" applyBorder="1"/>
    <xf numFmtId="0" fontId="20" fillId="0" borderId="0" xfId="0" applyFont="1"/>
    <xf numFmtId="1" fontId="0" fillId="0" borderId="0" xfId="0" applyNumberFormat="1"/>
    <xf numFmtId="43" fontId="0" fillId="0" borderId="0" xfId="4" applyNumberFormat="1" applyFont="1"/>
    <xf numFmtId="166" fontId="0" fillId="0" borderId="0" xfId="0" applyNumberFormat="1"/>
    <xf numFmtId="0" fontId="0" fillId="0" borderId="0" xfId="0"/>
    <xf numFmtId="49" fontId="0" fillId="0" borderId="0" xfId="0" applyNumberFormat="1"/>
    <xf numFmtId="0" fontId="0" fillId="0" borderId="0" xfId="0" applyNumberFormat="1"/>
    <xf numFmtId="167" fontId="0" fillId="0" borderId="0" xfId="7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/>
    <xf numFmtId="49" fontId="0" fillId="0" borderId="0" xfId="0" applyNumberFormat="1"/>
    <xf numFmtId="0" fontId="0" fillId="0" borderId="0" xfId="0" applyNumberFormat="1"/>
    <xf numFmtId="167" fontId="0" fillId="0" borderId="0" xfId="7" applyNumberFormat="1" applyFont="1"/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3" fontId="0" fillId="0" borderId="27" xfId="0" applyNumberFormat="1" applyBorder="1"/>
    <xf numFmtId="3" fontId="2" fillId="0" borderId="29" xfId="0" applyNumberFormat="1" applyFont="1" applyBorder="1"/>
    <xf numFmtId="167" fontId="16" fillId="0" borderId="0" xfId="4" applyNumberFormat="1" applyFont="1"/>
    <xf numFmtId="167" fontId="16" fillId="0" borderId="28" xfId="10" applyNumberFormat="1" applyFont="1" applyBorder="1"/>
    <xf numFmtId="3" fontId="16" fillId="0" borderId="27" xfId="0" applyNumberFormat="1" applyFont="1" applyBorder="1"/>
    <xf numFmtId="3" fontId="17" fillId="0" borderId="30" xfId="0" applyNumberFormat="1" applyFont="1" applyBorder="1"/>
    <xf numFmtId="3" fontId="17" fillId="0" borderId="29" xfId="0" applyNumberFormat="1" applyFont="1" applyBorder="1"/>
    <xf numFmtId="167" fontId="0" fillId="0" borderId="0" xfId="0" applyNumberFormat="1"/>
    <xf numFmtId="165" fontId="0" fillId="0" borderId="0" xfId="2" applyNumberFormat="1" applyFont="1"/>
    <xf numFmtId="0" fontId="23" fillId="0" borderId="1" xfId="0" applyFont="1" applyBorder="1" applyAlignment="1">
      <alignment horizontal="center" vertical="center"/>
    </xf>
    <xf numFmtId="164" fontId="24" fillId="0" borderId="1" xfId="1" applyNumberFormat="1" applyFont="1" applyFill="1" applyBorder="1"/>
    <xf numFmtId="165" fontId="25" fillId="0" borderId="0" xfId="2" applyNumberFormat="1" applyFont="1"/>
    <xf numFmtId="3" fontId="0" fillId="0" borderId="20" xfId="0" applyNumberFormat="1" applyBorder="1"/>
    <xf numFmtId="165" fontId="16" fillId="0" borderId="20" xfId="2" applyNumberFormat="1" applyFont="1" applyBorder="1"/>
    <xf numFmtId="3" fontId="8" fillId="2" borderId="6" xfId="0" applyNumberFormat="1" applyFont="1" applyFill="1" applyBorder="1"/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5" fillId="0" borderId="0" xfId="0" applyFont="1" applyAlignment="1">
      <alignment horizontal="justify" wrapText="1"/>
    </xf>
  </cellXfs>
  <cellStyles count="11">
    <cellStyle name="Milliers" xfId="4" builtinId="3"/>
    <cellStyle name="Milliers 2" xfId="5" xr:uid="{A9CD3F78-5B29-476F-B129-81D75DF41E91}"/>
    <cellStyle name="Milliers 2 2" xfId="8" xr:uid="{ACA1784E-0806-44B2-8125-201EEA0CABD8}"/>
    <cellStyle name="Milliers 3" xfId="7" xr:uid="{65E5AE74-56FF-4E91-8B43-F2B894254F94}"/>
    <cellStyle name="Milliers 4" xfId="10" xr:uid="{8EA0D34B-4565-45CF-93EF-FFF29CFF2556}"/>
    <cellStyle name="Monétaire" xfId="1" builtinId="4"/>
    <cellStyle name="Normal" xfId="0" builtinId="0"/>
    <cellStyle name="Normal 2" xfId="3" xr:uid="{7BDFE772-3E58-4497-B8B8-59AF3EF881AC}"/>
    <cellStyle name="Normal 2 2" xfId="6" xr:uid="{1F63AA00-CD77-4C5E-B92B-7B8E2605163D}"/>
    <cellStyle name="Pourcentage" xfId="2" builtinId="5"/>
    <cellStyle name="Pourcentage 2" xfId="9" xr:uid="{8467FD34-9092-40F9-9E03-EE74D96757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819259661507831E-2"/>
          <c:y val="4.3262755123926529E-2"/>
          <c:w val="0.93436148067698432"/>
          <c:h val="0.76079146229325101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'graphique 1'!$B$3</c:f>
              <c:strCache>
                <c:ptCount val="1"/>
                <c:pt idx="0">
                  <c:v>Hommes - Allocataires de droit direct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strRef>
              <c:f>'graphique 1'!$A$41:$A$86</c:f>
              <c:strCache>
                <c:ptCount val="46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  <c:pt idx="30">
                  <c:v>85</c:v>
                </c:pt>
                <c:pt idx="31">
                  <c:v>86</c:v>
                </c:pt>
                <c:pt idx="32">
                  <c:v>87</c:v>
                </c:pt>
                <c:pt idx="33">
                  <c:v>88</c:v>
                </c:pt>
                <c:pt idx="34">
                  <c:v>89</c:v>
                </c:pt>
                <c:pt idx="35">
                  <c:v>90</c:v>
                </c:pt>
                <c:pt idx="36">
                  <c:v>91</c:v>
                </c:pt>
                <c:pt idx="37">
                  <c:v>92</c:v>
                </c:pt>
                <c:pt idx="38">
                  <c:v>93</c:v>
                </c:pt>
                <c:pt idx="39">
                  <c:v>94</c:v>
                </c:pt>
                <c:pt idx="40">
                  <c:v>95</c:v>
                </c:pt>
                <c:pt idx="41">
                  <c:v>96</c:v>
                </c:pt>
                <c:pt idx="42">
                  <c:v>97</c:v>
                </c:pt>
                <c:pt idx="43">
                  <c:v>98</c:v>
                </c:pt>
                <c:pt idx="44">
                  <c:v>99</c:v>
                </c:pt>
                <c:pt idx="45">
                  <c:v>100 et +</c:v>
                </c:pt>
              </c:strCache>
            </c:strRef>
          </c:cat>
          <c:val>
            <c:numRef>
              <c:f>'graphique 1'!$X$41:$X$86</c:f>
              <c:numCache>
                <c:formatCode>#,##0</c:formatCode>
                <c:ptCount val="46"/>
                <c:pt idx="0">
                  <c:v>-240</c:v>
                </c:pt>
                <c:pt idx="1">
                  <c:v>-254</c:v>
                </c:pt>
                <c:pt idx="2">
                  <c:v>-500</c:v>
                </c:pt>
                <c:pt idx="3">
                  <c:v>-826</c:v>
                </c:pt>
                <c:pt idx="4">
                  <c:v>-1332</c:v>
                </c:pt>
                <c:pt idx="5">
                  <c:v>-49933</c:v>
                </c:pt>
                <c:pt idx="6">
                  <c:v>-94864</c:v>
                </c:pt>
                <c:pt idx="7">
                  <c:v>-193462</c:v>
                </c:pt>
                <c:pt idx="8">
                  <c:v>-243775</c:v>
                </c:pt>
                <c:pt idx="9">
                  <c:v>-263069</c:v>
                </c:pt>
                <c:pt idx="10">
                  <c:v>-273309</c:v>
                </c:pt>
                <c:pt idx="11">
                  <c:v>-282192</c:v>
                </c:pt>
                <c:pt idx="12">
                  <c:v>-295109</c:v>
                </c:pt>
                <c:pt idx="13">
                  <c:v>-297433</c:v>
                </c:pt>
                <c:pt idx="14">
                  <c:v>-297420</c:v>
                </c:pt>
                <c:pt idx="15">
                  <c:v>-291312</c:v>
                </c:pt>
                <c:pt idx="16">
                  <c:v>-295118</c:v>
                </c:pt>
                <c:pt idx="17">
                  <c:v>-286072</c:v>
                </c:pt>
                <c:pt idx="18">
                  <c:v>-292468</c:v>
                </c:pt>
                <c:pt idx="19">
                  <c:v>-282495</c:v>
                </c:pt>
                <c:pt idx="20">
                  <c:v>-278349</c:v>
                </c:pt>
                <c:pt idx="21">
                  <c:v>-266626</c:v>
                </c:pt>
                <c:pt idx="22">
                  <c:v>-247093</c:v>
                </c:pt>
                <c:pt idx="23">
                  <c:v>-186191</c:v>
                </c:pt>
                <c:pt idx="24">
                  <c:v>-177191</c:v>
                </c:pt>
                <c:pt idx="25">
                  <c:v>-165596</c:v>
                </c:pt>
                <c:pt idx="26">
                  <c:v>-147378</c:v>
                </c:pt>
                <c:pt idx="27">
                  <c:v>-127752</c:v>
                </c:pt>
                <c:pt idx="28">
                  <c:v>-125817</c:v>
                </c:pt>
                <c:pt idx="29">
                  <c:v>-119553</c:v>
                </c:pt>
                <c:pt idx="30">
                  <c:v>-108800</c:v>
                </c:pt>
                <c:pt idx="31">
                  <c:v>-97507</c:v>
                </c:pt>
                <c:pt idx="32">
                  <c:v>-87922</c:v>
                </c:pt>
                <c:pt idx="33">
                  <c:v>-75344</c:v>
                </c:pt>
                <c:pt idx="34">
                  <c:v>-66206</c:v>
                </c:pt>
                <c:pt idx="35">
                  <c:v>-54264</c:v>
                </c:pt>
                <c:pt idx="36">
                  <c:v>-46074</c:v>
                </c:pt>
                <c:pt idx="37">
                  <c:v>-36484</c:v>
                </c:pt>
                <c:pt idx="38">
                  <c:v>-29086</c:v>
                </c:pt>
                <c:pt idx="39">
                  <c:v>-20074</c:v>
                </c:pt>
                <c:pt idx="40">
                  <c:v>-14543</c:v>
                </c:pt>
                <c:pt idx="41">
                  <c:v>-9960</c:v>
                </c:pt>
                <c:pt idx="42">
                  <c:v>-6790</c:v>
                </c:pt>
                <c:pt idx="43">
                  <c:v>-4463</c:v>
                </c:pt>
                <c:pt idx="44">
                  <c:v>-2719</c:v>
                </c:pt>
                <c:pt idx="45">
                  <c:v>-3625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AB-411D-842F-1A3C3A96665E}"/>
            </c:ext>
          </c:extLst>
        </c:ser>
        <c:ser>
          <c:idx val="2"/>
          <c:order val="1"/>
          <c:tx>
            <c:strRef>
              <c:f>'graphique 1'!$D$3</c:f>
              <c:strCache>
                <c:ptCount val="1"/>
                <c:pt idx="0">
                  <c:v>Femmes - Allocataires de droit direct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</c:spPr>
          <c:invertIfNegative val="0"/>
          <c:cat>
            <c:strRef>
              <c:f>'graphique 1'!$A$41:$A$86</c:f>
              <c:strCache>
                <c:ptCount val="46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  <c:pt idx="30">
                  <c:v>85</c:v>
                </c:pt>
                <c:pt idx="31">
                  <c:v>86</c:v>
                </c:pt>
                <c:pt idx="32">
                  <c:v>87</c:v>
                </c:pt>
                <c:pt idx="33">
                  <c:v>88</c:v>
                </c:pt>
                <c:pt idx="34">
                  <c:v>89</c:v>
                </c:pt>
                <c:pt idx="35">
                  <c:v>90</c:v>
                </c:pt>
                <c:pt idx="36">
                  <c:v>91</c:v>
                </c:pt>
                <c:pt idx="37">
                  <c:v>92</c:v>
                </c:pt>
                <c:pt idx="38">
                  <c:v>93</c:v>
                </c:pt>
                <c:pt idx="39">
                  <c:v>94</c:v>
                </c:pt>
                <c:pt idx="40">
                  <c:v>95</c:v>
                </c:pt>
                <c:pt idx="41">
                  <c:v>96</c:v>
                </c:pt>
                <c:pt idx="42">
                  <c:v>97</c:v>
                </c:pt>
                <c:pt idx="43">
                  <c:v>98</c:v>
                </c:pt>
                <c:pt idx="44">
                  <c:v>99</c:v>
                </c:pt>
                <c:pt idx="45">
                  <c:v>100 et +</c:v>
                </c:pt>
              </c:strCache>
            </c:strRef>
          </c:cat>
          <c:val>
            <c:numRef>
              <c:f>'graphique 1'!$D$41:$D$86</c:f>
              <c:numCache>
                <c:formatCode>#,##0</c:formatCode>
                <c:ptCount val="46"/>
                <c:pt idx="0">
                  <c:v>115</c:v>
                </c:pt>
                <c:pt idx="1">
                  <c:v>147</c:v>
                </c:pt>
                <c:pt idx="2">
                  <c:v>241</c:v>
                </c:pt>
                <c:pt idx="3">
                  <c:v>517</c:v>
                </c:pt>
                <c:pt idx="4">
                  <c:v>784</c:v>
                </c:pt>
                <c:pt idx="5">
                  <c:v>18807</c:v>
                </c:pt>
                <c:pt idx="6">
                  <c:v>43951</c:v>
                </c:pt>
                <c:pt idx="7">
                  <c:v>169914</c:v>
                </c:pt>
                <c:pt idx="8">
                  <c:v>236141</c:v>
                </c:pt>
                <c:pt idx="9">
                  <c:v>255544</c:v>
                </c:pt>
                <c:pt idx="10">
                  <c:v>262787</c:v>
                </c:pt>
                <c:pt idx="11">
                  <c:v>273191</c:v>
                </c:pt>
                <c:pt idx="12">
                  <c:v>298684</c:v>
                </c:pt>
                <c:pt idx="13">
                  <c:v>306352</c:v>
                </c:pt>
                <c:pt idx="14">
                  <c:v>307089</c:v>
                </c:pt>
                <c:pt idx="15">
                  <c:v>301061</c:v>
                </c:pt>
                <c:pt idx="16">
                  <c:v>302733</c:v>
                </c:pt>
                <c:pt idx="17">
                  <c:v>293984</c:v>
                </c:pt>
                <c:pt idx="18">
                  <c:v>293987</c:v>
                </c:pt>
                <c:pt idx="19">
                  <c:v>286528</c:v>
                </c:pt>
                <c:pt idx="20">
                  <c:v>276703</c:v>
                </c:pt>
                <c:pt idx="21">
                  <c:v>265659</c:v>
                </c:pt>
                <c:pt idx="22">
                  <c:v>245649</c:v>
                </c:pt>
                <c:pt idx="23">
                  <c:v>181698</c:v>
                </c:pt>
                <c:pt idx="24">
                  <c:v>172006</c:v>
                </c:pt>
                <c:pt idx="25">
                  <c:v>160172</c:v>
                </c:pt>
                <c:pt idx="26">
                  <c:v>142336</c:v>
                </c:pt>
                <c:pt idx="27">
                  <c:v>124131</c:v>
                </c:pt>
                <c:pt idx="28">
                  <c:v>123668</c:v>
                </c:pt>
                <c:pt idx="29">
                  <c:v>123986</c:v>
                </c:pt>
                <c:pt idx="30">
                  <c:v>115168</c:v>
                </c:pt>
                <c:pt idx="31">
                  <c:v>107271</c:v>
                </c:pt>
                <c:pt idx="32">
                  <c:v>100686</c:v>
                </c:pt>
                <c:pt idx="33">
                  <c:v>91622</c:v>
                </c:pt>
                <c:pt idx="34">
                  <c:v>85832</c:v>
                </c:pt>
                <c:pt idx="35">
                  <c:v>77490</c:v>
                </c:pt>
                <c:pt idx="36">
                  <c:v>71255</c:v>
                </c:pt>
                <c:pt idx="37">
                  <c:v>60886</c:v>
                </c:pt>
                <c:pt idx="38">
                  <c:v>50848</c:v>
                </c:pt>
                <c:pt idx="39">
                  <c:v>39015</c:v>
                </c:pt>
                <c:pt idx="40">
                  <c:v>30142</c:v>
                </c:pt>
                <c:pt idx="41">
                  <c:v>23053</c:v>
                </c:pt>
                <c:pt idx="42">
                  <c:v>17159</c:v>
                </c:pt>
                <c:pt idx="43">
                  <c:v>12299</c:v>
                </c:pt>
                <c:pt idx="44">
                  <c:v>8428</c:v>
                </c:pt>
                <c:pt idx="45">
                  <c:v>14102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AB-411D-842F-1A3C3A96665E}"/>
            </c:ext>
          </c:extLst>
        </c:ser>
        <c:ser>
          <c:idx val="3"/>
          <c:order val="2"/>
          <c:tx>
            <c:strRef>
              <c:f>'graphique 1'!$C$3</c:f>
              <c:strCache>
                <c:ptCount val="1"/>
                <c:pt idx="0">
                  <c:v>Hommes - Allocataire de droit dérivé seul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'graphique 1'!$A$41:$A$86</c:f>
              <c:strCache>
                <c:ptCount val="46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  <c:pt idx="30">
                  <c:v>85</c:v>
                </c:pt>
                <c:pt idx="31">
                  <c:v>86</c:v>
                </c:pt>
                <c:pt idx="32">
                  <c:v>87</c:v>
                </c:pt>
                <c:pt idx="33">
                  <c:v>88</c:v>
                </c:pt>
                <c:pt idx="34">
                  <c:v>89</c:v>
                </c:pt>
                <c:pt idx="35">
                  <c:v>90</c:v>
                </c:pt>
                <c:pt idx="36">
                  <c:v>91</c:v>
                </c:pt>
                <c:pt idx="37">
                  <c:v>92</c:v>
                </c:pt>
                <c:pt idx="38">
                  <c:v>93</c:v>
                </c:pt>
                <c:pt idx="39">
                  <c:v>94</c:v>
                </c:pt>
                <c:pt idx="40">
                  <c:v>95</c:v>
                </c:pt>
                <c:pt idx="41">
                  <c:v>96</c:v>
                </c:pt>
                <c:pt idx="42">
                  <c:v>97</c:v>
                </c:pt>
                <c:pt idx="43">
                  <c:v>98</c:v>
                </c:pt>
                <c:pt idx="44">
                  <c:v>99</c:v>
                </c:pt>
                <c:pt idx="45">
                  <c:v>100 et +</c:v>
                </c:pt>
              </c:strCache>
            </c:strRef>
          </c:cat>
          <c:val>
            <c:numRef>
              <c:f>'graphique 1'!$Y$41:$Y$87</c:f>
              <c:numCache>
                <c:formatCode>#,##0</c:formatCode>
                <c:ptCount val="47"/>
                <c:pt idx="0">
                  <c:v>-1013</c:v>
                </c:pt>
                <c:pt idx="1">
                  <c:v>-1385</c:v>
                </c:pt>
                <c:pt idx="2">
                  <c:v>-1525</c:v>
                </c:pt>
                <c:pt idx="3">
                  <c:v>-1862</c:v>
                </c:pt>
                <c:pt idx="4">
                  <c:v>-2381</c:v>
                </c:pt>
                <c:pt idx="5">
                  <c:v>-2392</c:v>
                </c:pt>
                <c:pt idx="6">
                  <c:v>-2268</c:v>
                </c:pt>
                <c:pt idx="7">
                  <c:v>-1540</c:v>
                </c:pt>
                <c:pt idx="8">
                  <c:v>-1151</c:v>
                </c:pt>
                <c:pt idx="9">
                  <c:v>-1083</c:v>
                </c:pt>
                <c:pt idx="10">
                  <c:v>-971</c:v>
                </c:pt>
                <c:pt idx="11">
                  <c:v>-1009</c:v>
                </c:pt>
                <c:pt idx="12">
                  <c:v>-931</c:v>
                </c:pt>
                <c:pt idx="13">
                  <c:v>-893</c:v>
                </c:pt>
                <c:pt idx="14">
                  <c:v>-1042</c:v>
                </c:pt>
                <c:pt idx="15">
                  <c:v>-1005</c:v>
                </c:pt>
                <c:pt idx="16">
                  <c:v>-1060</c:v>
                </c:pt>
                <c:pt idx="17">
                  <c:v>-1196</c:v>
                </c:pt>
                <c:pt idx="18">
                  <c:v>-1311</c:v>
                </c:pt>
                <c:pt idx="19">
                  <c:v>-1383</c:v>
                </c:pt>
                <c:pt idx="20">
                  <c:v>-1541</c:v>
                </c:pt>
                <c:pt idx="21">
                  <c:v>-1685</c:v>
                </c:pt>
                <c:pt idx="22">
                  <c:v>-1662</c:v>
                </c:pt>
                <c:pt idx="23">
                  <c:v>-1162</c:v>
                </c:pt>
                <c:pt idx="24">
                  <c:v>-1305</c:v>
                </c:pt>
                <c:pt idx="25">
                  <c:v>-1389</c:v>
                </c:pt>
                <c:pt idx="26">
                  <c:v>-1316</c:v>
                </c:pt>
                <c:pt idx="27">
                  <c:v>-1216</c:v>
                </c:pt>
                <c:pt idx="28">
                  <c:v>-1250</c:v>
                </c:pt>
                <c:pt idx="29">
                  <c:v>-1303</c:v>
                </c:pt>
                <c:pt idx="30">
                  <c:v>-1272</c:v>
                </c:pt>
                <c:pt idx="31">
                  <c:v>-1284</c:v>
                </c:pt>
                <c:pt idx="32">
                  <c:v>-1220</c:v>
                </c:pt>
                <c:pt idx="33">
                  <c:v>-1142</c:v>
                </c:pt>
                <c:pt idx="34">
                  <c:v>-1141</c:v>
                </c:pt>
                <c:pt idx="35">
                  <c:v>-993</c:v>
                </c:pt>
                <c:pt idx="36">
                  <c:v>-877</c:v>
                </c:pt>
                <c:pt idx="37">
                  <c:v>-688</c:v>
                </c:pt>
                <c:pt idx="38">
                  <c:v>-572</c:v>
                </c:pt>
                <c:pt idx="39">
                  <c:v>-434</c:v>
                </c:pt>
                <c:pt idx="40">
                  <c:v>-344</c:v>
                </c:pt>
                <c:pt idx="41">
                  <c:v>-306</c:v>
                </c:pt>
                <c:pt idx="42">
                  <c:v>-233</c:v>
                </c:pt>
                <c:pt idx="43">
                  <c:v>-147</c:v>
                </c:pt>
                <c:pt idx="44">
                  <c:v>-99</c:v>
                </c:pt>
                <c:pt idx="45">
                  <c:v>-143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AB-411D-842F-1A3C3A96665E}"/>
            </c:ext>
          </c:extLst>
        </c:ser>
        <c:ser>
          <c:idx val="4"/>
          <c:order val="3"/>
          <c:tx>
            <c:strRef>
              <c:f>'graphique 1'!$E$3</c:f>
              <c:strCache>
                <c:ptCount val="1"/>
                <c:pt idx="0">
                  <c:v>Femmes - Allocataire de droit dérivé seul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'graphique 1'!$A$41:$A$86</c:f>
              <c:strCache>
                <c:ptCount val="46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  <c:pt idx="30">
                  <c:v>85</c:v>
                </c:pt>
                <c:pt idx="31">
                  <c:v>86</c:v>
                </c:pt>
                <c:pt idx="32">
                  <c:v>87</c:v>
                </c:pt>
                <c:pt idx="33">
                  <c:v>88</c:v>
                </c:pt>
                <c:pt idx="34">
                  <c:v>89</c:v>
                </c:pt>
                <c:pt idx="35">
                  <c:v>90</c:v>
                </c:pt>
                <c:pt idx="36">
                  <c:v>91</c:v>
                </c:pt>
                <c:pt idx="37">
                  <c:v>92</c:v>
                </c:pt>
                <c:pt idx="38">
                  <c:v>93</c:v>
                </c:pt>
                <c:pt idx="39">
                  <c:v>94</c:v>
                </c:pt>
                <c:pt idx="40">
                  <c:v>95</c:v>
                </c:pt>
                <c:pt idx="41">
                  <c:v>96</c:v>
                </c:pt>
                <c:pt idx="42">
                  <c:v>97</c:v>
                </c:pt>
                <c:pt idx="43">
                  <c:v>98</c:v>
                </c:pt>
                <c:pt idx="44">
                  <c:v>99</c:v>
                </c:pt>
                <c:pt idx="45">
                  <c:v>100 et +</c:v>
                </c:pt>
              </c:strCache>
            </c:strRef>
          </c:cat>
          <c:val>
            <c:numRef>
              <c:f>'graphique 1'!$E$41:$E$86</c:f>
              <c:numCache>
                <c:formatCode>_-* #\ ##0_-;\-* #\ ##0_-;_-* "-"??_-;_-@_-</c:formatCode>
                <c:ptCount val="46"/>
                <c:pt idx="0">
                  <c:v>8974</c:v>
                </c:pt>
                <c:pt idx="1">
                  <c:v>11252</c:v>
                </c:pt>
                <c:pt idx="2">
                  <c:v>13806</c:v>
                </c:pt>
                <c:pt idx="3">
                  <c:v>15878</c:v>
                </c:pt>
                <c:pt idx="4">
                  <c:v>18947</c:v>
                </c:pt>
                <c:pt idx="5">
                  <c:v>21474</c:v>
                </c:pt>
                <c:pt idx="6">
                  <c:v>23233</c:v>
                </c:pt>
                <c:pt idx="7">
                  <c:v>17600</c:v>
                </c:pt>
                <c:pt idx="8">
                  <c:v>15434</c:v>
                </c:pt>
                <c:pt idx="9">
                  <c:v>15866</c:v>
                </c:pt>
                <c:pt idx="10">
                  <c:v>16512</c:v>
                </c:pt>
                <c:pt idx="11">
                  <c:v>17294</c:v>
                </c:pt>
                <c:pt idx="12">
                  <c:v>16462</c:v>
                </c:pt>
                <c:pt idx="13">
                  <c:v>17781</c:v>
                </c:pt>
                <c:pt idx="14">
                  <c:v>18804</c:v>
                </c:pt>
                <c:pt idx="15">
                  <c:v>20329</c:v>
                </c:pt>
                <c:pt idx="16">
                  <c:v>22783</c:v>
                </c:pt>
                <c:pt idx="17">
                  <c:v>23797</c:v>
                </c:pt>
                <c:pt idx="18">
                  <c:v>27023</c:v>
                </c:pt>
                <c:pt idx="19">
                  <c:v>26845</c:v>
                </c:pt>
                <c:pt idx="20">
                  <c:v>30899</c:v>
                </c:pt>
                <c:pt idx="21">
                  <c:v>31904</c:v>
                </c:pt>
                <c:pt idx="22">
                  <c:v>32186</c:v>
                </c:pt>
                <c:pt idx="23">
                  <c:v>27912</c:v>
                </c:pt>
                <c:pt idx="24">
                  <c:v>30559</c:v>
                </c:pt>
                <c:pt idx="25">
                  <c:v>32188</c:v>
                </c:pt>
                <c:pt idx="26">
                  <c:v>32705</c:v>
                </c:pt>
                <c:pt idx="27">
                  <c:v>31335</c:v>
                </c:pt>
                <c:pt idx="28">
                  <c:v>35678</c:v>
                </c:pt>
                <c:pt idx="29">
                  <c:v>36433</c:v>
                </c:pt>
                <c:pt idx="30">
                  <c:v>36677</c:v>
                </c:pt>
                <c:pt idx="31">
                  <c:v>37677</c:v>
                </c:pt>
                <c:pt idx="32">
                  <c:v>38294</c:v>
                </c:pt>
                <c:pt idx="33">
                  <c:v>37344</c:v>
                </c:pt>
                <c:pt idx="34">
                  <c:v>34971</c:v>
                </c:pt>
                <c:pt idx="35">
                  <c:v>31022</c:v>
                </c:pt>
                <c:pt idx="36">
                  <c:v>28614</c:v>
                </c:pt>
                <c:pt idx="37">
                  <c:v>24718</c:v>
                </c:pt>
                <c:pt idx="38">
                  <c:v>22285</c:v>
                </c:pt>
                <c:pt idx="39">
                  <c:v>17188</c:v>
                </c:pt>
                <c:pt idx="40">
                  <c:v>14583</c:v>
                </c:pt>
                <c:pt idx="41">
                  <c:v>11042</c:v>
                </c:pt>
                <c:pt idx="42">
                  <c:v>8180</c:v>
                </c:pt>
                <c:pt idx="43">
                  <c:v>5946</c:v>
                </c:pt>
                <c:pt idx="44">
                  <c:v>4052</c:v>
                </c:pt>
                <c:pt idx="45">
                  <c:v>7308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AB-411D-842F-1A3C3A966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0896384"/>
        <c:axId val="60897920"/>
      </c:barChart>
      <c:catAx>
        <c:axId val="60896384"/>
        <c:scaling>
          <c:orientation val="minMax"/>
        </c:scaling>
        <c:delete val="0"/>
        <c:axPos val="l"/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1100" b="1">
                <a:solidFill>
                  <a:sysClr val="windowText" lastClr="000000"/>
                </a:solidFill>
              </a:defRPr>
            </a:pPr>
            <a:endParaRPr lang="fr-FR"/>
          </a:p>
        </c:txPr>
        <c:crossAx val="60897920"/>
        <c:crosses val="autoZero"/>
        <c:auto val="1"/>
        <c:lblAlgn val="ctr"/>
        <c:lblOffset val="100"/>
        <c:tickLblSkip val="5"/>
        <c:noMultiLvlLbl val="0"/>
      </c:catAx>
      <c:valAx>
        <c:axId val="60897920"/>
        <c:scaling>
          <c:orientation val="minMax"/>
          <c:max val="350000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;#,##0" sourceLinked="0"/>
        <c:majorTickMark val="out"/>
        <c:minorTickMark val="none"/>
        <c:tickLblPos val="nextTo"/>
        <c:txPr>
          <a:bodyPr rot="-1800000"/>
          <a:lstStyle/>
          <a:p>
            <a:pPr>
              <a:defRPr sz="1000"/>
            </a:pPr>
            <a:endParaRPr lang="fr-FR"/>
          </a:p>
        </c:txPr>
        <c:crossAx val="60896384"/>
        <c:crosses val="autoZero"/>
        <c:crossBetween val="midCat"/>
        <c:majorUnit val="5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2955767824103948E-2"/>
          <c:y val="0.91777812787841873"/>
          <c:w val="0.91643819112774838"/>
          <c:h val="6.9643206717356729E-2"/>
        </c:manualLayout>
      </c:layout>
      <c:overlay val="0"/>
      <c:txPr>
        <a:bodyPr/>
        <a:lstStyle/>
        <a:p>
          <a:pPr>
            <a:defRPr sz="1100"/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graphique2!$A$6</c:f>
              <c:strCache>
                <c:ptCount val="1"/>
                <c:pt idx="0">
                  <c:v>Régime de base (Cnav + MSA)</c:v>
                </c:pt>
              </c:strCache>
            </c:strRef>
          </c:tx>
          <c:spPr>
            <a:solidFill>
              <a:srgbClr val="F8C471"/>
            </a:solidFill>
            <a:ln>
              <a:noFill/>
            </a:ln>
            <a:effectLst/>
          </c:spPr>
          <c:invertIfNegative val="0"/>
          <c:dLbls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graphique2!$B$3:$E$4</c:f>
              <c:multiLvlStrCache>
                <c:ptCount val="4"/>
                <c:lvl>
                  <c:pt idx="0">
                    <c:v>Hommes</c:v>
                  </c:pt>
                  <c:pt idx="1">
                    <c:v>Femmes</c:v>
                  </c:pt>
                  <c:pt idx="2">
                    <c:v>Hommes</c:v>
                  </c:pt>
                  <c:pt idx="3">
                    <c:v>Femmes</c:v>
                  </c:pt>
                </c:lvl>
                <c:lvl>
                  <c:pt idx="0">
                    <c:v>Retraités mono-pensionnés</c:v>
                  </c:pt>
                  <c:pt idx="2">
                    <c:v>Retraités poly-pensionnés</c:v>
                  </c:pt>
                </c:lvl>
              </c:multiLvlStrCache>
            </c:multiLvlStrRef>
          </c:cat>
          <c:val>
            <c:numRef>
              <c:f>graphique2!$B$6:$E$6</c:f>
              <c:numCache>
                <c:formatCode>_-* #\ ##0\ "€"_-;\-* #\ ##0\ "€"_-;_-* "-"??\ "€"_-;_-@_-</c:formatCode>
                <c:ptCount val="4"/>
                <c:pt idx="0">
                  <c:v>1150.0650406142145</c:v>
                </c:pt>
                <c:pt idx="1">
                  <c:v>864.46814407883107</c:v>
                </c:pt>
                <c:pt idx="2">
                  <c:v>713.08245998715404</c:v>
                </c:pt>
                <c:pt idx="3">
                  <c:v>611.01619581045736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3D-4E15-BDAB-56A356FC4A8D}"/>
            </c:ext>
          </c:extLst>
        </c:ser>
        <c:ser>
          <c:idx val="2"/>
          <c:order val="1"/>
          <c:tx>
            <c:strRef>
              <c:f>graphique2!$A$7</c:f>
              <c:strCache>
                <c:ptCount val="1"/>
                <c:pt idx="0">
                  <c:v>Agirc-Arrco</c:v>
                </c:pt>
              </c:strCache>
            </c:strRef>
          </c:tx>
          <c:spPr>
            <a:solidFill>
              <a:srgbClr val="90007F"/>
            </a:solidFill>
            <a:ln>
              <a:noFill/>
            </a:ln>
            <a:effectLst/>
          </c:spPr>
          <c:invertIfNegative val="0"/>
          <c:dLbls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graphique2!$B$3:$E$4</c:f>
              <c:multiLvlStrCache>
                <c:ptCount val="4"/>
                <c:lvl>
                  <c:pt idx="0">
                    <c:v>Hommes</c:v>
                  </c:pt>
                  <c:pt idx="1">
                    <c:v>Femmes</c:v>
                  </c:pt>
                  <c:pt idx="2">
                    <c:v>Hommes</c:v>
                  </c:pt>
                  <c:pt idx="3">
                    <c:v>Femmes</c:v>
                  </c:pt>
                </c:lvl>
                <c:lvl>
                  <c:pt idx="0">
                    <c:v>Retraités mono-pensionnés</c:v>
                  </c:pt>
                  <c:pt idx="2">
                    <c:v>Retraités poly-pensionnés</c:v>
                  </c:pt>
                </c:lvl>
              </c:multiLvlStrCache>
            </c:multiLvlStrRef>
          </c:cat>
          <c:val>
            <c:numRef>
              <c:f>graphique2!$B$7:$E$7</c:f>
              <c:numCache>
                <c:formatCode>_-* #\ ##0\ "€"_-;\-* #\ ##0\ "€"_-;_-* "-"??\ "€"_-;_-@_-</c:formatCode>
                <c:ptCount val="4"/>
                <c:pt idx="0">
                  <c:v>870.26760319074413</c:v>
                </c:pt>
                <c:pt idx="1">
                  <c:v>403.54112694807174</c:v>
                </c:pt>
                <c:pt idx="2">
                  <c:v>545.47280530609453</c:v>
                </c:pt>
                <c:pt idx="3">
                  <c:v>231.27717210088252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3D-4E15-BDAB-56A356FC4A8D}"/>
            </c:ext>
          </c:extLst>
        </c:ser>
        <c:ser>
          <c:idx val="0"/>
          <c:order val="2"/>
          <c:tx>
            <c:strRef>
              <c:f>graphique2!$A$5</c:f>
              <c:strCache>
                <c:ptCount val="1"/>
                <c:pt idx="0">
                  <c:v>Autres régimes</c:v>
                </c:pt>
              </c:strCache>
            </c:strRef>
          </c:tx>
          <c:spPr>
            <a:pattFill prst="pct20">
              <a:fgClr>
                <a:srgbClr val="F28A00"/>
              </a:fgClr>
              <a:bgClr>
                <a:schemeClr val="bg1"/>
              </a:bgClr>
            </a:pattFill>
            <a:ln>
              <a:solidFill>
                <a:srgbClr val="F28A00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3D-4E15-BDAB-56A356FC4A8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3D-4E15-BDAB-56A356FC4A8D}"/>
                </c:ext>
              </c:extLst>
            </c:dLbl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graphique2!$B$3:$E$4</c:f>
              <c:multiLvlStrCache>
                <c:ptCount val="4"/>
                <c:lvl>
                  <c:pt idx="0">
                    <c:v>Hommes</c:v>
                  </c:pt>
                  <c:pt idx="1">
                    <c:v>Femmes</c:v>
                  </c:pt>
                  <c:pt idx="2">
                    <c:v>Hommes</c:v>
                  </c:pt>
                  <c:pt idx="3">
                    <c:v>Femmes</c:v>
                  </c:pt>
                </c:lvl>
                <c:lvl>
                  <c:pt idx="0">
                    <c:v>Retraités mono-pensionnés</c:v>
                  </c:pt>
                  <c:pt idx="2">
                    <c:v>Retraités poly-pensionnés</c:v>
                  </c:pt>
                </c:lvl>
              </c:multiLvlStrCache>
            </c:multiLvlStrRef>
          </c:cat>
          <c:val>
            <c:numRef>
              <c:f>graphique2!$B$5:$E$5</c:f>
              <c:numCache>
                <c:formatCode>_-* #\ ##0\ "€"_-;\-* #\ ##0\ "€"_-;_-* "-"??\ "€"_-;_-@_-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940.96698027367529</c:v>
                </c:pt>
                <c:pt idx="3">
                  <c:v>623.20180287934477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3D-4E15-BDAB-56A356FC4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8542592"/>
        <c:axId val="108556672"/>
      </c:barChart>
      <c:catAx>
        <c:axId val="108542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8556672"/>
        <c:crosses val="autoZero"/>
        <c:auto val="1"/>
        <c:lblAlgn val="ctr"/>
        <c:lblOffset val="100"/>
        <c:noMultiLvlLbl val="0"/>
      </c:catAx>
      <c:valAx>
        <c:axId val="10855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_-* #\ ##0\ &quot;€&quot;_-;\-* #\ ##0\ &quot;€&quot;_-;_-* &quot;-&quot;??\ &quot;€&quot;_-;_-@_-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854259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27516</xdr:colOff>
      <xdr:row>4</xdr:row>
      <xdr:rowOff>124881</xdr:rowOff>
    </xdr:from>
    <xdr:to>
      <xdr:col>15</xdr:col>
      <xdr:colOff>419100</xdr:colOff>
      <xdr:row>32</xdr:row>
      <xdr:rowOff>20107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FAAED3F-CBA1-4DF3-AAA0-ABDE03D35E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2</xdr:row>
      <xdr:rowOff>1</xdr:rowOff>
    </xdr:from>
    <xdr:to>
      <xdr:col>18</xdr:col>
      <xdr:colOff>123825</xdr:colOff>
      <xdr:row>21</xdr:row>
      <xdr:rowOff>9525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1E26F077-D85D-4E42-BF32-A55CC65C20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57151</xdr:colOff>
      <xdr:row>1</xdr:row>
      <xdr:rowOff>104775</xdr:rowOff>
    </xdr:from>
    <xdr:to>
      <xdr:col>14</xdr:col>
      <xdr:colOff>308110</xdr:colOff>
      <xdr:row>27</xdr:row>
      <xdr:rowOff>149775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EB2B761-A504-4F95-89D2-17D98D6BB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9421" y="304800"/>
          <a:ext cx="7406139" cy="5758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adia EL KADIRI" refreshedDate="45737.651545949077" createdVersion="8" refreshedVersion="8" minRefreshableVersion="3" recordCount="92" xr:uid="{C9A7BAEA-B6FE-4431-A23A-19B7220FAFF9}">
  <cacheSource type="worksheet">
    <worksheetSource ref="A1:E93" sheet="sortie_SAS"/>
  </cacheSource>
  <cacheFields count="5">
    <cacheField name="COD_SEXE" numFmtId="49">
      <sharedItems count="2">
        <s v="1"/>
        <s v="2"/>
      </sharedItems>
    </cacheField>
    <cacheField name="TR_AGE" numFmtId="0">
      <sharedItems containsSemiMixedTypes="0" containsString="0" containsNumber="1" containsInteger="1" minValue="55" maxValue="100" count="46"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</sharedItems>
    </cacheField>
    <cacheField name="nb_RD_E" numFmtId="167">
      <sharedItems containsSemiMixedTypes="0" containsString="0" containsNumber="1" containsInteger="1" minValue="115" maxValue="307072"/>
    </cacheField>
    <cacheField name="pens_mens_moy_RD_E" numFmtId="167">
      <sharedItems containsSemiMixedTypes="0" containsString="0" containsNumber="1" minValue="246.68691581344319" maxValue="919.53926213824923"/>
    </cacheField>
    <cacheField name="nb_pts_RD_E" numFmtId="167">
      <sharedItems containsSemiMixedTypes="0" containsString="0" containsNumber="1" minValue="336290.11999999982" maxValue="1826253774.459976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adia EL KADIRI" refreshedDate="45737.657543981484" createdVersion="8" refreshedVersion="8" minRefreshableVersion="3" recordCount="162" xr:uid="{F8E3E54F-1DCE-493C-85BC-D0AF1D1389E6}">
  <cacheSource type="worksheet">
    <worksheetSource ref="O1:S163" sheet="sortie_SAS"/>
  </cacheSource>
  <cacheFields count="5">
    <cacheField name="COD_SEXE" numFmtId="49">
      <sharedItems count="2">
        <s v="1"/>
        <s v="2"/>
      </sharedItems>
    </cacheField>
    <cacheField name="TR_AGE" numFmtId="0">
      <sharedItems containsSemiMixedTypes="0" containsString="0" containsNumber="1" containsInteger="1" minValue="20" maxValue="100" count="81"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</sharedItems>
    </cacheField>
    <cacheField name="nb_REV_E" numFmtId="0">
      <sharedItems containsSemiMixedTypes="0" containsString="0" containsNumber="1" containsInteger="1" minValue="3" maxValue="97988"/>
    </cacheField>
    <cacheField name="nb_pts_REV_E" numFmtId="167">
      <sharedItems containsSemiMixedTypes="0" containsString="0" containsNumber="1" minValue="2560.67" maxValue="338355645.68999344"/>
    </cacheField>
    <cacheField name="pens_mens_moy_REV_E" numFmtId="167">
      <sharedItems containsSemiMixedTypes="0" containsString="0" containsNumber="1" minValue="50.932872791666654" maxValue="517.5956769433980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2">
  <r>
    <x v="0"/>
    <x v="0"/>
    <n v="238"/>
    <n v="466.00210859453819"/>
    <n v="939968.94000000006"/>
  </r>
  <r>
    <x v="1"/>
    <x v="0"/>
    <n v="115"/>
    <n v="375.0173465492752"/>
    <n v="365508.82"/>
  </r>
  <r>
    <x v="0"/>
    <x v="1"/>
    <n v="253"/>
    <n v="291.62982163801058"/>
    <n v="625318.26999999955"/>
  </r>
  <r>
    <x v="1"/>
    <x v="1"/>
    <n v="150"/>
    <n v="264.52954494888883"/>
    <n v="336290.11999999982"/>
  </r>
  <r>
    <x v="0"/>
    <x v="2"/>
    <n v="499"/>
    <n v="334.39570165414187"/>
    <n v="1414196.9499999993"/>
  </r>
  <r>
    <x v="1"/>
    <x v="2"/>
    <n v="243"/>
    <n v="246.68691581344319"/>
    <n v="508043.68000000011"/>
  </r>
  <r>
    <x v="0"/>
    <x v="3"/>
    <n v="830"/>
    <n v="385.74533381245016"/>
    <n v="2713485.0799999963"/>
  </r>
  <r>
    <x v="1"/>
    <x v="3"/>
    <n v="527"/>
    <n v="295.9281264002214"/>
    <n v="1321738.4499999995"/>
  </r>
  <r>
    <x v="0"/>
    <x v="4"/>
    <n v="1358"/>
    <n v="390.40297300926574"/>
    <n v="4493260.0099999923"/>
  </r>
  <r>
    <x v="1"/>
    <x v="4"/>
    <n v="794"/>
    <n v="335.88998778410939"/>
    <n v="2260300.7300000009"/>
  </r>
  <r>
    <x v="0"/>
    <x v="5"/>
    <n v="50703"/>
    <n v="533.85713557161387"/>
    <n v="229407373.49999863"/>
  </r>
  <r>
    <x v="1"/>
    <x v="5"/>
    <n v="19269"/>
    <n v="401.66793640800648"/>
    <n v="65595644.889999941"/>
  </r>
  <r>
    <x v="0"/>
    <x v="6"/>
    <n v="95307"/>
    <n v="559.88141319730244"/>
    <n v="452240563.72000009"/>
  </r>
  <r>
    <x v="1"/>
    <x v="6"/>
    <n v="44237"/>
    <n v="427.43360624925327"/>
    <n v="160251829.42000014"/>
  </r>
  <r>
    <x v="0"/>
    <x v="7"/>
    <n v="193782"/>
    <n v="565.43611603752004"/>
    <n v="928636271.81000376"/>
  </r>
  <r>
    <x v="1"/>
    <x v="7"/>
    <n v="170152"/>
    <n v="367.69277756437083"/>
    <n v="530237967.26999038"/>
  </r>
  <r>
    <x v="0"/>
    <x v="8"/>
    <n v="243572"/>
    <n v="626.41705476831805"/>
    <n v="1293122295.6199765"/>
  </r>
  <r>
    <x v="1"/>
    <x v="8"/>
    <n v="236084"/>
    <n v="375.35389787354404"/>
    <n v="751028035.52998817"/>
  </r>
  <r>
    <x v="0"/>
    <x v="9"/>
    <n v="262821"/>
    <n v="664.13357889312203"/>
    <n v="1479326941.209991"/>
  </r>
  <r>
    <x v="1"/>
    <x v="9"/>
    <n v="255501"/>
    <n v="384.58813455789419"/>
    <n v="832793160.25999534"/>
  </r>
  <r>
    <x v="0"/>
    <x v="10"/>
    <n v="272812"/>
    <n v="682.67367444413139"/>
    <n v="1578429864.8700144"/>
  </r>
  <r>
    <x v="1"/>
    <x v="10"/>
    <n v="262617"/>
    <n v="388.35516746352158"/>
    <n v="864371797.55999112"/>
  </r>
  <r>
    <x v="0"/>
    <x v="11"/>
    <n v="281675"/>
    <n v="694.04414600929636"/>
    <n v="1656853321.5099547"/>
  </r>
  <r>
    <x v="1"/>
    <x v="11"/>
    <n v="272761"/>
    <n v="389.77859556855901"/>
    <n v="901050069.97001803"/>
  </r>
  <r>
    <x v="0"/>
    <x v="12"/>
    <n v="294741"/>
    <n v="689.01330215888004"/>
    <n v="1721142479.2000141"/>
  </r>
  <r>
    <x v="1"/>
    <x v="12"/>
    <n v="298253"/>
    <n v="369.20582718041004"/>
    <n v="933258667.19999373"/>
  </r>
  <r>
    <x v="0"/>
    <x v="13"/>
    <n v="297271"/>
    <n v="691.19144308907016"/>
    <n v="1741404094.7399998"/>
  </r>
  <r>
    <x v="1"/>
    <x v="13"/>
    <n v="306224"/>
    <n v="366.22457007342518"/>
    <n v="950463332.83000207"/>
  </r>
  <r>
    <x v="0"/>
    <x v="14"/>
    <n v="297306"/>
    <n v="697.02922479332858"/>
    <n v="1756318700.8099971"/>
  </r>
  <r>
    <x v="1"/>
    <x v="14"/>
    <n v="307072"/>
    <n v="363.10083535168042"/>
    <n v="944965884.99000382"/>
  </r>
  <r>
    <x v="0"/>
    <x v="15"/>
    <n v="291240"/>
    <n v="707.14398906398662"/>
    <n v="1745450515.2199545"/>
  </r>
  <r>
    <x v="1"/>
    <x v="15"/>
    <n v="300977"/>
    <n v="360.49751722420234"/>
    <n v="919568850.13000357"/>
  </r>
  <r>
    <x v="0"/>
    <x v="16"/>
    <n v="295051"/>
    <n v="708.84596285511714"/>
    <n v="1772546452.6000068"/>
  </r>
  <r>
    <x v="1"/>
    <x v="16"/>
    <n v="302785"/>
    <n v="354.77628054127729"/>
    <n v="910411210.71000588"/>
  </r>
  <r>
    <x v="0"/>
    <x v="17"/>
    <n v="286044"/>
    <n v="723.47763333296678"/>
    <n v="1753907220.6999826"/>
  </r>
  <r>
    <x v="1"/>
    <x v="17"/>
    <n v="294054"/>
    <n v="350.69384885619178"/>
    <n v="873984849.48000729"/>
  </r>
  <r>
    <x v="0"/>
    <x v="18"/>
    <n v="292402"/>
    <n v="726.02123662791928"/>
    <n v="1799195380.7399588"/>
  </r>
  <r>
    <x v="1"/>
    <x v="18"/>
    <n v="294021"/>
    <n v="351.09352560104298"/>
    <n v="874882713.39000118"/>
  </r>
  <r>
    <x v="0"/>
    <x v="19"/>
    <n v="282450"/>
    <n v="758.37163871973439"/>
    <n v="1815399980.4199884"/>
  </r>
  <r>
    <x v="1"/>
    <x v="19"/>
    <n v="286588"/>
    <n v="351.60870628654465"/>
    <n v="854016548.48999083"/>
  </r>
  <r>
    <x v="0"/>
    <x v="20"/>
    <n v="278376"/>
    <n v="774.07077695213968"/>
    <n v="1826253774.4599764"/>
  </r>
  <r>
    <x v="1"/>
    <x v="20"/>
    <n v="276914"/>
    <n v="352.09398548609721"/>
    <n v="826327457.27999926"/>
  </r>
  <r>
    <x v="0"/>
    <x v="21"/>
    <n v="266586"/>
    <n v="801.69151803715715"/>
    <n v="1811312112.6699901"/>
  </r>
  <r>
    <x v="1"/>
    <x v="21"/>
    <n v="265772"/>
    <n v="353.29286520767039"/>
    <n v="795779515.82999909"/>
  </r>
  <r>
    <x v="0"/>
    <x v="22"/>
    <n v="247083"/>
    <n v="816.75810917505464"/>
    <n v="1710349972.9300172"/>
  </r>
  <r>
    <x v="1"/>
    <x v="22"/>
    <n v="245691"/>
    <n v="347.3899499931324"/>
    <n v="723361120.45000982"/>
  </r>
  <r>
    <x v="0"/>
    <x v="23"/>
    <n v="186086"/>
    <n v="800.03679572228077"/>
    <n v="1261747133.290004"/>
  </r>
  <r>
    <x v="1"/>
    <x v="23"/>
    <n v="181731"/>
    <n v="336.23335686627263"/>
    <n v="517867285.91000855"/>
  </r>
  <r>
    <x v="0"/>
    <x v="24"/>
    <n v="177110"/>
    <n v="829.1545052282454"/>
    <n v="1244592593.439997"/>
  </r>
  <r>
    <x v="1"/>
    <x v="24"/>
    <n v="172040"/>
    <n v="335.74349879873358"/>
    <n v="489537211.95000017"/>
  </r>
  <r>
    <x v="0"/>
    <x v="25"/>
    <n v="165479"/>
    <n v="853.37387662395133"/>
    <n v="1196825671.8399875"/>
  </r>
  <r>
    <x v="1"/>
    <x v="25"/>
    <n v="160177"/>
    <n v="335.03788761754288"/>
    <n v="454823338.29999882"/>
  </r>
  <r>
    <x v="0"/>
    <x v="26"/>
    <n v="147322"/>
    <n v="853.03819162776222"/>
    <n v="1065086171.0600109"/>
  </r>
  <r>
    <x v="1"/>
    <x v="26"/>
    <n v="142399"/>
    <n v="331.68130044794316"/>
    <n v="400291705.65000778"/>
  </r>
  <r>
    <x v="0"/>
    <x v="27"/>
    <n v="127682"/>
    <n v="828.24565083905543"/>
    <n v="896267204.10000646"/>
  </r>
  <r>
    <x v="1"/>
    <x v="27"/>
    <n v="124197"/>
    <n v="318.46854569678163"/>
    <n v="335217215.65000278"/>
  </r>
  <r>
    <x v="0"/>
    <x v="28"/>
    <n v="125848"/>
    <n v="810.08459151035277"/>
    <n v="864023100.54998791"/>
  </r>
  <r>
    <x v="1"/>
    <x v="28"/>
    <n v="123662"/>
    <n v="307.94973282064711"/>
    <n v="322748893.51000422"/>
  </r>
  <r>
    <x v="0"/>
    <x v="29"/>
    <n v="119545"/>
    <n v="825.70620650589126"/>
    <n v="836576440.0600034"/>
  </r>
  <r>
    <x v="1"/>
    <x v="29"/>
    <n v="124044"/>
    <n v="298.54023425962737"/>
    <n v="313853731.06999707"/>
  </r>
  <r>
    <x v="0"/>
    <x v="30"/>
    <n v="108868"/>
    <n v="832.4952722657564"/>
    <n v="768122850.21000028"/>
  </r>
  <r>
    <x v="1"/>
    <x v="30"/>
    <n v="115160"/>
    <n v="291.25448926806484"/>
    <n v="284264710.65000063"/>
  </r>
  <r>
    <x v="0"/>
    <x v="31"/>
    <n v="97524"/>
    <n v="823.2383488891179"/>
    <n v="680433618.78999531"/>
  </r>
  <r>
    <x v="1"/>
    <x v="31"/>
    <n v="107327"/>
    <n v="285.78659219156208"/>
    <n v="259955795.58000019"/>
  </r>
  <r>
    <x v="0"/>
    <x v="32"/>
    <n v="87944"/>
    <n v="807.12914748824608"/>
    <n v="601586262.42000365"/>
  </r>
  <r>
    <x v="1"/>
    <x v="32"/>
    <n v="100734"/>
    <n v="279.16790140128495"/>
    <n v="238336317.93000299"/>
  </r>
  <r>
    <x v="0"/>
    <x v="33"/>
    <n v="75332"/>
    <n v="805.75760242552326"/>
    <n v="514437446.47999901"/>
  </r>
  <r>
    <x v="1"/>
    <x v="33"/>
    <n v="91647"/>
    <n v="272.44598225700139"/>
    <n v="211615427.09999773"/>
  </r>
  <r>
    <x v="0"/>
    <x v="34"/>
    <n v="66201"/>
    <n v="799.37380047968543"/>
    <n v="448500698.90999794"/>
  </r>
  <r>
    <x v="1"/>
    <x v="34"/>
    <n v="85835"/>
    <n v="268.67619276074032"/>
    <n v="195452964.24000114"/>
  </r>
  <r>
    <x v="0"/>
    <x v="35"/>
    <n v="54214"/>
    <n v="804.39777085162166"/>
    <n v="369599158.83000022"/>
  </r>
  <r>
    <x v="1"/>
    <x v="35"/>
    <n v="77489"/>
    <n v="263.22690752669064"/>
    <n v="172869749.30999964"/>
  </r>
  <r>
    <x v="0"/>
    <x v="36"/>
    <n v="46031"/>
    <n v="818.59277452519143"/>
    <n v="319350044.5299992"/>
  </r>
  <r>
    <x v="1"/>
    <x v="36"/>
    <n v="71234"/>
    <n v="262.66380874471355"/>
    <n v="158575552.6699999"/>
  </r>
  <r>
    <x v="0"/>
    <x v="37"/>
    <n v="36451"/>
    <n v="830.43491334257624"/>
    <n v="256545092.38999966"/>
  </r>
  <r>
    <x v="1"/>
    <x v="37"/>
    <n v="60833"/>
    <n v="262.39653859719709"/>
    <n v="135283864.38999957"/>
  </r>
  <r>
    <x v="0"/>
    <x v="38"/>
    <n v="29015"/>
    <n v="826.65491260764429"/>
    <n v="203280392.30999964"/>
  </r>
  <r>
    <x v="1"/>
    <x v="38"/>
    <n v="50841"/>
    <n v="260.93365174053667"/>
    <n v="112432751.92999996"/>
  </r>
  <r>
    <x v="0"/>
    <x v="39"/>
    <n v="20048"/>
    <n v="868.06872438264304"/>
    <n v="147493821.19999981"/>
  </r>
  <r>
    <x v="1"/>
    <x v="39"/>
    <n v="38981"/>
    <n v="264.35417238747146"/>
    <n v="87334896.479999065"/>
  </r>
  <r>
    <x v="0"/>
    <x v="40"/>
    <n v="14499"/>
    <n v="876.448221178832"/>
    <n v="107699324.18000013"/>
  </r>
  <r>
    <x v="1"/>
    <x v="40"/>
    <n v="30108"/>
    <n v="268.42887997531261"/>
    <n v="68495148.399999797"/>
  </r>
  <r>
    <x v="0"/>
    <x v="41"/>
    <n v="9900"/>
    <n v="906.74158614152122"/>
    <n v="76079455.069999784"/>
  </r>
  <r>
    <x v="1"/>
    <x v="41"/>
    <n v="23015"/>
    <n v="271.23177953373215"/>
    <n v="52905426.139999568"/>
  </r>
  <r>
    <x v="0"/>
    <x v="42"/>
    <n v="6753"/>
    <n v="919.53926213824923"/>
    <n v="52627857.650000036"/>
  </r>
  <r>
    <x v="1"/>
    <x v="42"/>
    <n v="17128"/>
    <n v="260.38313753125868"/>
    <n v="37797943.749999978"/>
  </r>
  <r>
    <x v="0"/>
    <x v="43"/>
    <n v="4436"/>
    <n v="872.42482181899879"/>
    <n v="32799574.910000063"/>
  </r>
  <r>
    <x v="1"/>
    <x v="43"/>
    <n v="12274"/>
    <n v="254.99363184556074"/>
    <n v="26525532.909999859"/>
  </r>
  <r>
    <x v="0"/>
    <x v="44"/>
    <n v="2692"/>
    <n v="892.81172296514023"/>
    <n v="20369651.739999998"/>
  </r>
  <r>
    <x v="1"/>
    <x v="44"/>
    <n v="8418"/>
    <n v="263.86437772924"/>
    <n v="18825145.829999983"/>
  </r>
  <r>
    <x v="0"/>
    <x v="45"/>
    <n v="3568"/>
    <n v="906.19086503197377"/>
    <n v="27402689.510000046"/>
  </r>
  <r>
    <x v="1"/>
    <x v="45"/>
    <n v="14049"/>
    <n v="254.53269625207494"/>
    <n v="30306630.55000001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2">
  <r>
    <x v="0"/>
    <x v="0"/>
    <n v="340"/>
    <n v="574509.59000000008"/>
    <n v="199.37454129436281"/>
  </r>
  <r>
    <x v="1"/>
    <x v="0"/>
    <n v="344"/>
    <n v="573150.70000000054"/>
    <n v="196.59013472141467"/>
  </r>
  <r>
    <x v="0"/>
    <x v="1"/>
    <n v="79"/>
    <n v="114266.35999999999"/>
    <n v="170.66428177637133"/>
  </r>
  <r>
    <x v="1"/>
    <x v="1"/>
    <n v="85"/>
    <n v="159377.16999999995"/>
    <n v="221.23738725784312"/>
  </r>
  <r>
    <x v="0"/>
    <x v="2"/>
    <n v="40"/>
    <n v="67022.649999999994"/>
    <n v="197.70285444791665"/>
  </r>
  <r>
    <x v="1"/>
    <x v="2"/>
    <n v="57"/>
    <n v="105899.62"/>
    <n v="219.21530988011696"/>
  </r>
  <r>
    <x v="0"/>
    <x v="3"/>
    <n v="52"/>
    <n v="87749.400000000009"/>
    <n v="199.10957605769227"/>
  </r>
  <r>
    <x v="1"/>
    <x v="3"/>
    <n v="43"/>
    <n v="89621.98"/>
    <n v="245.92201837596889"/>
  </r>
  <r>
    <x v="0"/>
    <x v="4"/>
    <n v="33"/>
    <n v="85925.290000000008"/>
    <n v="307.22630836111108"/>
  </r>
  <r>
    <x v="1"/>
    <x v="4"/>
    <n v="53"/>
    <n v="86137.97"/>
    <n v="191.76533289779874"/>
  </r>
  <r>
    <x v="0"/>
    <x v="5"/>
    <n v="50"/>
    <n v="101183.00000000003"/>
    <n v="238.77501616666672"/>
  </r>
  <r>
    <x v="1"/>
    <x v="5"/>
    <n v="39"/>
    <n v="68615.48000000001"/>
    <n v="207.59114985470086"/>
  </r>
  <r>
    <x v="0"/>
    <x v="6"/>
    <n v="10"/>
    <n v="11658.96"/>
    <n v="137.56601219999999"/>
  </r>
  <r>
    <x v="1"/>
    <x v="6"/>
    <n v="12"/>
    <n v="12223.199999999999"/>
    <n v="120.18631166666667"/>
  </r>
  <r>
    <x v="0"/>
    <x v="7"/>
    <n v="5"/>
    <n v="7071.6099999999988"/>
    <n v="166.87820998333333"/>
  </r>
  <r>
    <x v="1"/>
    <x v="7"/>
    <n v="11"/>
    <n v="8284.14"/>
    <n v="88.859953227272726"/>
  </r>
  <r>
    <x v="0"/>
    <x v="8"/>
    <n v="9"/>
    <n v="12397.81"/>
    <n v="162.53758499074073"/>
  </r>
  <r>
    <x v="1"/>
    <x v="8"/>
    <n v="6"/>
    <n v="2589.9900000000002"/>
    <n v="50.932872791666654"/>
  </r>
  <r>
    <x v="0"/>
    <x v="9"/>
    <n v="9"/>
    <n v="9447.1299999999992"/>
    <n v="123.85362376851852"/>
  </r>
  <r>
    <x v="1"/>
    <x v="9"/>
    <n v="6"/>
    <n v="3212.2700000000004"/>
    <n v="63.170181847222224"/>
  </r>
  <r>
    <x v="0"/>
    <x v="10"/>
    <n v="6"/>
    <n v="7749.34"/>
    <n v="152.39292369444445"/>
  </r>
  <r>
    <x v="1"/>
    <x v="10"/>
    <n v="22"/>
    <n v="17880.070000000003"/>
    <n v="95.895420882575777"/>
  </r>
  <r>
    <x v="0"/>
    <x v="11"/>
    <n v="3"/>
    <n v="2560.67"/>
    <n v="100.71257369444444"/>
  </r>
  <r>
    <x v="1"/>
    <x v="11"/>
    <n v="33"/>
    <n v="29384.359999999997"/>
    <n v="105.06392758585858"/>
  </r>
  <r>
    <x v="0"/>
    <x v="12"/>
    <n v="17"/>
    <n v="22586.38"/>
    <n v="156.76497765686275"/>
  </r>
  <r>
    <x v="1"/>
    <x v="12"/>
    <n v="50"/>
    <n v="48916.169999999991"/>
    <n v="115.43400850499997"/>
  </r>
  <r>
    <x v="0"/>
    <x v="13"/>
    <n v="16"/>
    <n v="11833.21"/>
    <n v="87.263760619791654"/>
  </r>
  <r>
    <x v="1"/>
    <x v="13"/>
    <n v="64"/>
    <n v="59453.03"/>
    <n v="109.6087827825521"/>
  </r>
  <r>
    <x v="0"/>
    <x v="14"/>
    <n v="5"/>
    <n v="4992.72"/>
    <n v="117.81987079999999"/>
  </r>
  <r>
    <x v="1"/>
    <x v="14"/>
    <n v="84"/>
    <n v="80665.13"/>
    <n v="113.30729917361116"/>
  </r>
  <r>
    <x v="0"/>
    <x v="15"/>
    <n v="15"/>
    <n v="28311.800000000003"/>
    <n v="222.70376455555552"/>
  </r>
  <r>
    <x v="1"/>
    <x v="15"/>
    <n v="134"/>
    <n v="148738.88"/>
    <n v="130.96976380099508"/>
  </r>
  <r>
    <x v="0"/>
    <x v="16"/>
    <n v="25"/>
    <n v="31485.16"/>
    <n v="148.59946014666667"/>
  </r>
  <r>
    <x v="1"/>
    <x v="16"/>
    <n v="153"/>
    <n v="165165.42000000001"/>
    <n v="127.3734848464052"/>
  </r>
  <r>
    <x v="0"/>
    <x v="17"/>
    <n v="33"/>
    <n v="33238.519999999997"/>
    <n v="118.84449613131312"/>
  </r>
  <r>
    <x v="1"/>
    <x v="17"/>
    <n v="186"/>
    <n v="228614.04000000015"/>
    <n v="145.02447098387094"/>
  </r>
  <r>
    <x v="0"/>
    <x v="18"/>
    <n v="43"/>
    <n v="49304.95"/>
    <n v="135.29240059108525"/>
  </r>
  <r>
    <x v="1"/>
    <x v="18"/>
    <n v="280"/>
    <n v="317608.84999999992"/>
    <n v="133.83999128422622"/>
  </r>
  <r>
    <x v="0"/>
    <x v="19"/>
    <n v="35"/>
    <n v="39809.47"/>
    <n v="134.20530612619046"/>
  </r>
  <r>
    <x v="1"/>
    <x v="19"/>
    <n v="335"/>
    <n v="460921.9099999998"/>
    <n v="162.34311750472637"/>
  </r>
  <r>
    <x v="0"/>
    <x v="20"/>
    <n v="40"/>
    <n v="45831.200000000004"/>
    <n v="135.19249183333332"/>
  </r>
  <r>
    <x v="1"/>
    <x v="20"/>
    <n v="350"/>
    <n v="465127.69999999978"/>
    <n v="156.80340724523808"/>
  </r>
  <r>
    <x v="0"/>
    <x v="21"/>
    <n v="50"/>
    <n v="74507.529999999984"/>
    <n v="175.82535287833335"/>
  </r>
  <r>
    <x v="1"/>
    <x v="21"/>
    <n v="543"/>
    <n v="746614.3800000007"/>
    <n v="162.23623398434609"/>
  </r>
  <r>
    <x v="0"/>
    <x v="22"/>
    <n v="69"/>
    <n v="84424.969999999987"/>
    <n v="144.36873795048305"/>
  </r>
  <r>
    <x v="1"/>
    <x v="22"/>
    <n v="636"/>
    <n v="814818.29000000108"/>
    <n v="151.16630199305558"/>
  </r>
  <r>
    <x v="0"/>
    <x v="23"/>
    <n v="88"/>
    <n v="91602.589999999982"/>
    <n v="122.82207119412874"/>
  </r>
  <r>
    <x v="1"/>
    <x v="23"/>
    <n v="777"/>
    <n v="1238537.04"/>
    <n v="188.07857088545674"/>
  </r>
  <r>
    <x v="0"/>
    <x v="24"/>
    <n v="118"/>
    <n v="170451.76999999996"/>
    <n v="170.43973244562142"/>
  </r>
  <r>
    <x v="1"/>
    <x v="24"/>
    <n v="848"/>
    <n v="1474354.5100000005"/>
    <n v="205.14333242030281"/>
  </r>
  <r>
    <x v="0"/>
    <x v="25"/>
    <n v="116"/>
    <n v="126791.84000000001"/>
    <n v="128.96879759770118"/>
  </r>
  <r>
    <x v="1"/>
    <x v="25"/>
    <n v="984"/>
    <n v="1521411.29"/>
    <n v="182.43277824449538"/>
  </r>
  <r>
    <x v="0"/>
    <x v="26"/>
    <n v="148"/>
    <n v="153562.63"/>
    <n v="122.42642332038281"/>
  </r>
  <r>
    <x v="1"/>
    <x v="26"/>
    <n v="1177"/>
    <n v="1949362.93"/>
    <n v="195.41935518174733"/>
  </r>
  <r>
    <x v="0"/>
    <x v="27"/>
    <n v="156"/>
    <n v="233916.32000000004"/>
    <n v="176.92420805982894"/>
  </r>
  <r>
    <x v="1"/>
    <x v="27"/>
    <n v="1353"/>
    <n v="2241394.7299999981"/>
    <n v="195.46629700708323"/>
  </r>
  <r>
    <x v="0"/>
    <x v="28"/>
    <n v="187"/>
    <n v="264964.36999999994"/>
    <n v="167.18496055392168"/>
  </r>
  <r>
    <x v="1"/>
    <x v="28"/>
    <n v="1542"/>
    <n v="2683402.5600000056"/>
    <n v="205.33018183657589"/>
  </r>
  <r>
    <x v="0"/>
    <x v="29"/>
    <n v="276"/>
    <n v="389374.0799999999"/>
    <n v="166.45977049275362"/>
  </r>
  <r>
    <x v="1"/>
    <x v="29"/>
    <n v="1874"/>
    <n v="3232608.1100000027"/>
    <n v="203.53298750217888"/>
  </r>
  <r>
    <x v="0"/>
    <x v="30"/>
    <n v="301"/>
    <n v="493485.17999999993"/>
    <n v="193.44564406478386"/>
  </r>
  <r>
    <x v="1"/>
    <x v="30"/>
    <n v="2161"/>
    <n v="4265775.6599999964"/>
    <n v="232.91345661707481"/>
  </r>
  <r>
    <x v="0"/>
    <x v="31"/>
    <n v="351"/>
    <n v="540540.38000000012"/>
    <n v="181.70729440693259"/>
  </r>
  <r>
    <x v="1"/>
    <x v="31"/>
    <n v="2526"/>
    <n v="4701987.799999998"/>
    <n v="219.63395770717929"/>
  </r>
  <r>
    <x v="0"/>
    <x v="32"/>
    <n v="355"/>
    <n v="533441.81000000029"/>
    <n v="177.30053022981213"/>
  </r>
  <r>
    <x v="1"/>
    <x v="32"/>
    <n v="2738"/>
    <n v="5524373.2200000081"/>
    <n v="238.06793408199425"/>
  </r>
  <r>
    <x v="0"/>
    <x v="33"/>
    <n v="370"/>
    <n v="450268.48000000004"/>
    <n v="143.58899568288294"/>
  </r>
  <r>
    <x v="1"/>
    <x v="33"/>
    <n v="3160"/>
    <n v="5871503.8000000026"/>
    <n v="219.23687316508406"/>
  </r>
  <r>
    <x v="0"/>
    <x v="34"/>
    <n v="421"/>
    <n v="672216.65"/>
    <n v="188.39896174485347"/>
  </r>
  <r>
    <x v="1"/>
    <x v="34"/>
    <n v="3351"/>
    <n v="6532621.9899999956"/>
    <n v="230.01938415500345"/>
  </r>
  <r>
    <x v="0"/>
    <x v="35"/>
    <n v="949"/>
    <n v="1416055.1200000034"/>
    <n v="176.06185848331572"/>
  </r>
  <r>
    <x v="1"/>
    <x v="35"/>
    <n v="8547"/>
    <n v="16831400.49999997"/>
    <n v="232.35813704564913"/>
  </r>
  <r>
    <x v="0"/>
    <x v="36"/>
    <n v="1308"/>
    <n v="1956180.6099999987"/>
    <n v="176.46254623464583"/>
  </r>
  <r>
    <x v="1"/>
    <x v="36"/>
    <n v="10819"/>
    <n v="20775902.189999916"/>
    <n v="226.58132229427383"/>
  </r>
  <r>
    <x v="0"/>
    <x v="37"/>
    <n v="1453"/>
    <n v="2282715.9200000037"/>
    <n v="185.3692057311309"/>
  </r>
  <r>
    <x v="1"/>
    <x v="37"/>
    <n v="13503"/>
    <n v="26740847.689999953"/>
    <n v="233.6663842866455"/>
  </r>
  <r>
    <x v="0"/>
    <x v="38"/>
    <n v="1772"/>
    <n v="2705013.870000008"/>
    <n v="180.11799936667609"/>
  </r>
  <r>
    <x v="1"/>
    <x v="38"/>
    <n v="15531"/>
    <n v="31515312.499999873"/>
    <n v="239.42722602509986"/>
  </r>
  <r>
    <x v="0"/>
    <x v="39"/>
    <n v="2264"/>
    <n v="3430161.0900000017"/>
    <n v="178.76785509905025"/>
  </r>
  <r>
    <x v="1"/>
    <x v="39"/>
    <n v="18589"/>
    <n v="37853032.139999844"/>
    <n v="240.26802682153411"/>
  </r>
  <r>
    <x v="0"/>
    <x v="40"/>
    <n v="2757"/>
    <n v="4137435.3900000006"/>
    <n v="177.07032912286877"/>
  </r>
  <r>
    <x v="1"/>
    <x v="40"/>
    <n v="21793"/>
    <n v="45478003.840000026"/>
    <n v="246.22702105055197"/>
  </r>
  <r>
    <x v="0"/>
    <x v="41"/>
    <n v="3251"/>
    <n v="4963367.5899999971"/>
    <n v="180.14026890907914"/>
  </r>
  <r>
    <x v="1"/>
    <x v="41"/>
    <n v="24966"/>
    <n v="52848067.01999978"/>
    <n v="249.76494063131813"/>
  </r>
  <r>
    <x v="0"/>
    <x v="42"/>
    <n v="3851"/>
    <n v="5906865.0799999982"/>
    <n v="180.98178539712561"/>
  </r>
  <r>
    <x v="1"/>
    <x v="42"/>
    <n v="29187"/>
    <n v="62457400.090000227"/>
    <n v="252.49092857388257"/>
  </r>
  <r>
    <x v="0"/>
    <x v="43"/>
    <n v="4450"/>
    <n v="6594297.5500000073"/>
    <n v="174.84767604953194"/>
  </r>
  <r>
    <x v="1"/>
    <x v="43"/>
    <n v="33652"/>
    <n v="72525397.94000046"/>
    <n v="254.29075771436516"/>
  </r>
  <r>
    <x v="0"/>
    <x v="44"/>
    <n v="5148"/>
    <n v="7896836.6900000023"/>
    <n v="180.99474018018353"/>
  </r>
  <r>
    <x v="1"/>
    <x v="44"/>
    <n v="37510"/>
    <n v="83179749.219999686"/>
    <n v="261.65068630720219"/>
  </r>
  <r>
    <x v="0"/>
    <x v="45"/>
    <n v="5398"/>
    <n v="8197412.0800000271"/>
    <n v="179.18234784599292"/>
  </r>
  <r>
    <x v="1"/>
    <x v="45"/>
    <n v="41694"/>
    <n v="94069104.749999583"/>
    <n v="266.21025690252179"/>
  </r>
  <r>
    <x v="0"/>
    <x v="46"/>
    <n v="6200"/>
    <n v="9526728.0700000226"/>
    <n v="181.30234239667988"/>
  </r>
  <r>
    <x v="1"/>
    <x v="46"/>
    <n v="46295"/>
    <n v="106892813.69000095"/>
    <n v="272.43679105675898"/>
  </r>
  <r>
    <x v="0"/>
    <x v="47"/>
    <n v="6991"/>
    <n v="10895219.470000017"/>
    <n v="183.88572507000677"/>
  </r>
  <r>
    <x v="1"/>
    <x v="47"/>
    <n v="51324"/>
    <n v="120109517.99000008"/>
    <n v="276.12661153008401"/>
  </r>
  <r>
    <x v="0"/>
    <x v="48"/>
    <n v="7676"/>
    <n v="12045703.83000006"/>
    <n v="185.16058768561066"/>
  </r>
  <r>
    <x v="1"/>
    <x v="48"/>
    <n v="56955"/>
    <n v="136236587.64000139"/>
    <n v="282.23653826043432"/>
  </r>
  <r>
    <x v="0"/>
    <x v="49"/>
    <n v="8604"/>
    <n v="13797719.830000021"/>
    <n v="189.21617374958441"/>
  </r>
  <r>
    <x v="1"/>
    <x v="49"/>
    <n v="61704"/>
    <n v="151487374.93999711"/>
    <n v="289.67729560691237"/>
  </r>
  <r>
    <x v="0"/>
    <x v="50"/>
    <n v="9115"/>
    <n v="14805228.259999966"/>
    <n v="191.65041774852821"/>
  </r>
  <r>
    <x v="1"/>
    <x v="50"/>
    <n v="66058"/>
    <n v="168970348.96000132"/>
    <n v="301.81193937204887"/>
  </r>
  <r>
    <x v="0"/>
    <x v="51"/>
    <n v="10070"/>
    <n v="16229741.059999978"/>
    <n v="190.1662559322582"/>
  </r>
  <r>
    <x v="1"/>
    <x v="51"/>
    <n v="73082"/>
    <n v="189689546.93000057"/>
    <n v="306.25579200781743"/>
  </r>
  <r>
    <x v="0"/>
    <x v="52"/>
    <n v="10518"/>
    <n v="17320043.599999927"/>
    <n v="194.29747205774225"/>
  </r>
  <r>
    <x v="1"/>
    <x v="52"/>
    <n v="75844"/>
    <n v="204655796.79999995"/>
    <n v="318.38614204718613"/>
  </r>
  <r>
    <x v="0"/>
    <x v="53"/>
    <n v="11706"/>
    <n v="19405750.270000044"/>
    <n v="195.60198336531838"/>
  </r>
  <r>
    <x v="1"/>
    <x v="53"/>
    <n v="84185"/>
    <n v="232138491.02999818"/>
    <n v="325.35971318066402"/>
  </r>
  <r>
    <x v="0"/>
    <x v="54"/>
    <n v="12406"/>
    <n v="20987118.450000014"/>
    <n v="199.60543966195837"/>
  </r>
  <r>
    <x v="1"/>
    <x v="54"/>
    <n v="86814"/>
    <n v="256632550.38999984"/>
    <n v="348.79745595679651"/>
  </r>
  <r>
    <x v="0"/>
    <x v="55"/>
    <n v="13129"/>
    <n v="22640639.35000008"/>
    <n v="203.47374295874951"/>
  </r>
  <r>
    <x v="1"/>
    <x v="55"/>
    <n v="93872"/>
    <n v="283979347.8399967"/>
    <n v="356.94559134304467"/>
  </r>
  <r>
    <x v="0"/>
    <x v="56"/>
    <n v="13339"/>
    <n v="23325373.219999947"/>
    <n v="206.32728554238261"/>
  </r>
  <r>
    <x v="1"/>
    <x v="56"/>
    <n v="96373"/>
    <n v="308255076.6700027"/>
    <n v="377.40373605423201"/>
  </r>
  <r>
    <x v="0"/>
    <x v="57"/>
    <n v="13471"/>
    <n v="23349631.240000032"/>
    <n v="204.51799465961429"/>
  </r>
  <r>
    <x v="1"/>
    <x v="57"/>
    <n v="97988"/>
    <n v="326349149.80000389"/>
    <n v="392.97138527321363"/>
  </r>
  <r>
    <x v="0"/>
    <x v="58"/>
    <n v="10310"/>
    <n v="17542352.810000073"/>
    <n v="200.76153688715655"/>
  </r>
  <r>
    <x v="1"/>
    <x v="58"/>
    <n v="80702"/>
    <n v="267690168.05999777"/>
    <n v="391.38074743723172"/>
  </r>
  <r>
    <x v="0"/>
    <x v="59"/>
    <n v="10840"/>
    <n v="18856679.820000067"/>
    <n v="205.25194462744619"/>
  </r>
  <r>
    <x v="1"/>
    <x v="59"/>
    <n v="84698"/>
    <n v="292179570.92999506"/>
    <n v="407.03150652886575"/>
  </r>
  <r>
    <x v="0"/>
    <x v="60"/>
    <n v="10804"/>
    <n v="18626895.869999997"/>
    <n v="203.42636880116135"/>
  </r>
  <r>
    <x v="1"/>
    <x v="60"/>
    <n v="85584"/>
    <n v="306778150.20999712"/>
    <n v="422.94430314304964"/>
  </r>
  <r>
    <x v="0"/>
    <x v="61"/>
    <n v="10271"/>
    <n v="18683154.700000048"/>
    <n v="214.62920471659697"/>
  </r>
  <r>
    <x v="1"/>
    <x v="61"/>
    <n v="84217"/>
    <n v="301265244.53000337"/>
    <n v="422.08566335580241"/>
  </r>
  <r>
    <x v="0"/>
    <x v="62"/>
    <n v="9744"/>
    <n v="16069805.279999912"/>
    <n v="194.59186247906405"/>
  </r>
  <r>
    <x v="1"/>
    <x v="62"/>
    <n v="79542"/>
    <n v="284324147.92000008"/>
    <n v="421.76309480099178"/>
  </r>
  <r>
    <x v="0"/>
    <x v="63"/>
    <n v="10276"/>
    <n v="16797940.589999959"/>
    <n v="192.878260683316"/>
  </r>
  <r>
    <x v="1"/>
    <x v="63"/>
    <n v="87960"/>
    <n v="309466889.7000038"/>
    <n v="415.12635395466702"/>
  </r>
  <r>
    <x v="0"/>
    <x v="64"/>
    <n v="10783"/>
    <n v="16964035.139999975"/>
    <n v="185.62689228976191"/>
  </r>
  <r>
    <x v="1"/>
    <x v="64"/>
    <n v="91173"/>
    <n v="331928453.37000149"/>
    <n v="429.56567654037275"/>
  </r>
  <r>
    <x v="0"/>
    <x v="65"/>
    <n v="10907"/>
    <n v="17421789.530000024"/>
    <n v="188.46850490149257"/>
  </r>
  <r>
    <x v="1"/>
    <x v="65"/>
    <n v="91695"/>
    <n v="332445065.08000255"/>
    <n v="427.78501885487196"/>
  </r>
  <r>
    <x v="0"/>
    <x v="66"/>
    <n v="10580"/>
    <n v="16228969.689999951"/>
    <n v="180.99084896086228"/>
  </r>
  <r>
    <x v="1"/>
    <x v="66"/>
    <n v="91802"/>
    <n v="334145216.31999791"/>
    <n v="429.47159083997281"/>
  </r>
  <r>
    <x v="0"/>
    <x v="67"/>
    <n v="10515"/>
    <n v="16022223.839999994"/>
    <n v="179.78971893371315"/>
  </r>
  <r>
    <x v="1"/>
    <x v="67"/>
    <n v="92598"/>
    <n v="338355645.68999344"/>
    <n v="431.14480400267746"/>
  </r>
  <r>
    <x v="0"/>
    <x v="68"/>
    <n v="9666"/>
    <n v="13924165.41"/>
    <n v="169.97056524604281"/>
  </r>
  <r>
    <x v="1"/>
    <x v="68"/>
    <n v="87492"/>
    <n v="322492192.29000092"/>
    <n v="434.91280637411984"/>
  </r>
  <r>
    <x v="0"/>
    <x v="69"/>
    <n v="9449"/>
    <n v="13473244.009999966"/>
    <n v="168.24325496312579"/>
  </r>
  <r>
    <x v="1"/>
    <x v="69"/>
    <n v="85480"/>
    <n v="317058152.92999554"/>
    <n v="437.64880550380695"/>
  </r>
  <r>
    <x v="0"/>
    <x v="70"/>
    <n v="8485"/>
    <n v="12091356.369999988"/>
    <n v="168.14134241095093"/>
  </r>
  <r>
    <x v="1"/>
    <x v="70"/>
    <n v="77896"/>
    <n v="293798920.87000334"/>
    <n v="445.0270147160229"/>
  </r>
  <r>
    <x v="0"/>
    <x v="71"/>
    <n v="8038"/>
    <n v="11292197.059999995"/>
    <n v="165.7607802236665"/>
  </r>
  <r>
    <x v="1"/>
    <x v="71"/>
    <n v="73844"/>
    <n v="287347425.26000166"/>
    <n v="459.13820511893306"/>
  </r>
  <r>
    <x v="0"/>
    <x v="72"/>
    <n v="6618"/>
    <n v="9019893.8099999912"/>
    <n v="160.81479356274576"/>
  </r>
  <r>
    <x v="1"/>
    <x v="72"/>
    <n v="62829"/>
    <n v="252456678.37999952"/>
    <n v="474.10883896269485"/>
  </r>
  <r>
    <x v="0"/>
    <x v="73"/>
    <n v="5532"/>
    <n v="7821138.4599999795"/>
    <n v="166.81655136047843"/>
  </r>
  <r>
    <x v="1"/>
    <x v="73"/>
    <n v="55434"/>
    <n v="222495910.37999859"/>
    <n v="473.58414136185576"/>
  </r>
  <r>
    <x v="0"/>
    <x v="74"/>
    <n v="4079"/>
    <n v="5880182.1000000173"/>
    <n v="170.09376962061751"/>
  </r>
  <r>
    <x v="1"/>
    <x v="74"/>
    <n v="42912"/>
    <n v="175778587.22000071"/>
    <n v="483.32420932139695"/>
  </r>
  <r>
    <x v="0"/>
    <x v="75"/>
    <n v="3218"/>
    <n v="4332777.629999999"/>
    <n v="158.86626906766614"/>
  </r>
  <r>
    <x v="1"/>
    <x v="75"/>
    <n v="34862"/>
    <n v="145795770.48999909"/>
    <n v="493.45091942705159"/>
  </r>
  <r>
    <x v="0"/>
    <x v="76"/>
    <n v="2316"/>
    <n v="3443326.4900000109"/>
    <n v="175.42479768246218"/>
  </r>
  <r>
    <x v="1"/>
    <x v="76"/>
    <n v="25913"/>
    <n v="111075327.97000007"/>
    <n v="505.76787993389217"/>
  </r>
  <r>
    <x v="0"/>
    <x v="77"/>
    <n v="1710"/>
    <n v="2507402.6500000022"/>
    <n v="173.01322671223193"/>
  </r>
  <r>
    <x v="1"/>
    <x v="77"/>
    <n v="19760"/>
    <n v="86603179.369999498"/>
    <n v="517.1282121709794"/>
  </r>
  <r>
    <x v="0"/>
    <x v="78"/>
    <n v="1148"/>
    <n v="1539233.9599999979"/>
    <n v="158.20277032258994"/>
  </r>
  <r>
    <x v="1"/>
    <x v="78"/>
    <n v="14080"/>
    <n v="61764930.840000041"/>
    <n v="517.59567694339808"/>
  </r>
  <r>
    <x v="0"/>
    <x v="79"/>
    <n v="743"/>
    <n v="1160245.3200000005"/>
    <n v="184.25205793943437"/>
  </r>
  <r>
    <x v="1"/>
    <x v="79"/>
    <n v="9733"/>
    <n v="42482545.379999921"/>
    <n v="515.00938391333511"/>
  </r>
  <r>
    <x v="0"/>
    <x v="80"/>
    <n v="945"/>
    <n v="1364188.4999999993"/>
    <n v="170.33108440476181"/>
  </r>
  <r>
    <x v="1"/>
    <x v="80"/>
    <n v="16128"/>
    <n v="69327428.519999444"/>
    <n v="507.1961084318605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E4609ED-EBEB-42DB-B1A9-6C6EC23B95A5}" name="Tableau croisé dynamique3" cacheId="1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V1:Y84" firstHeaderRow="1" firstDataRow="2" firstDataCol="1"/>
  <pivotFields count="5">
    <pivotField axis="axisCol" showAll="0">
      <items count="3">
        <item x="0"/>
        <item x="1"/>
        <item t="default"/>
      </items>
    </pivotField>
    <pivotField axis="axisRow" showAl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t="default"/>
      </items>
    </pivotField>
    <pivotField dataField="1" showAll="0"/>
    <pivotField numFmtId="167" showAll="0"/>
    <pivotField numFmtId="167" showAll="0"/>
  </pivotFields>
  <rowFields count="1">
    <field x="1"/>
  </rowFields>
  <rowItems count="8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omme de nb_REV_E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E250265-53C5-4ABE-8F31-13BB86FDE30F}" name="Tableau croisé dynamique1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H1:K49" firstHeaderRow="1" firstDataRow="2" firstDataCol="1"/>
  <pivotFields count="5">
    <pivotField axis="axisCol" showAll="0">
      <items count="3">
        <item x="0"/>
        <item x="1"/>
        <item t="default"/>
      </items>
    </pivotField>
    <pivotField axis="axisRow" showAll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dataField="1" numFmtId="167" showAll="0"/>
    <pivotField numFmtId="167" showAll="0"/>
    <pivotField numFmtId="167" showAll="0"/>
  </pivotFields>
  <rowFields count="1">
    <field x="1"/>
  </rowFields>
  <rowItems count="4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omme de nb_RD_E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D1526-10B4-402F-B790-18A81788B386}">
  <dimension ref="A1:J28"/>
  <sheetViews>
    <sheetView tabSelected="1" workbookViewId="0">
      <selection activeCell="H9" sqref="H9"/>
    </sheetView>
  </sheetViews>
  <sheetFormatPr baseColWidth="10" defaultRowHeight="15"/>
  <cols>
    <col min="1" max="1" width="40.7109375" customWidth="1"/>
    <col min="2" max="4" width="15.7109375" customWidth="1"/>
    <col min="5" max="5" width="12.28515625" bestFit="1" customWidth="1"/>
    <col min="6" max="6" width="33.7109375" customWidth="1"/>
    <col min="7" max="7" width="12.28515625" bestFit="1" customWidth="1"/>
    <col min="9" max="9" width="13.28515625" bestFit="1" customWidth="1"/>
  </cols>
  <sheetData>
    <row r="1" spans="1:10" ht="15.75">
      <c r="A1" s="1" t="s">
        <v>40</v>
      </c>
    </row>
    <row r="2" spans="1:10">
      <c r="F2" s="80"/>
      <c r="G2" s="80"/>
      <c r="H2" s="80"/>
      <c r="I2" s="80"/>
      <c r="J2" s="80"/>
    </row>
    <row r="3" spans="1:10" ht="15.75" thickBot="1">
      <c r="A3" s="14"/>
      <c r="B3" s="15" t="s">
        <v>3</v>
      </c>
      <c r="C3" s="16" t="s">
        <v>4</v>
      </c>
      <c r="D3" s="17" t="s">
        <v>9</v>
      </c>
      <c r="F3" s="80"/>
      <c r="G3" s="80"/>
      <c r="H3" s="80"/>
      <c r="I3" s="80"/>
      <c r="J3" s="80"/>
    </row>
    <row r="4" spans="1:10" ht="15.75" thickBot="1">
      <c r="A4" s="18" t="s">
        <v>10</v>
      </c>
      <c r="B4" s="100">
        <v>6303000</v>
      </c>
      <c r="C4" s="19">
        <v>7453000</v>
      </c>
      <c r="D4" s="100">
        <v>13756000</v>
      </c>
      <c r="F4" s="80"/>
      <c r="G4" s="80"/>
      <c r="H4" s="80"/>
      <c r="I4" s="80"/>
      <c r="J4" s="80"/>
    </row>
    <row r="5" spans="1:10">
      <c r="A5" s="20" t="s">
        <v>36</v>
      </c>
      <c r="B5" s="54">
        <v>5971000</v>
      </c>
      <c r="C5" s="55">
        <v>4769000</v>
      </c>
      <c r="D5" s="56">
        <v>10740000</v>
      </c>
      <c r="E5" s="32"/>
      <c r="F5" s="80"/>
      <c r="G5" s="80"/>
      <c r="H5" s="80"/>
      <c r="I5" s="80"/>
      <c r="J5" s="80"/>
    </row>
    <row r="6" spans="1:10">
      <c r="A6" s="21" t="s">
        <v>37</v>
      </c>
      <c r="B6" s="22">
        <v>56000</v>
      </c>
      <c r="C6" s="23">
        <v>1079000</v>
      </c>
      <c r="D6" s="57">
        <v>1135000</v>
      </c>
      <c r="E6" s="32"/>
      <c r="F6" s="80"/>
      <c r="G6" s="80"/>
      <c r="H6" s="80"/>
      <c r="I6" s="80"/>
      <c r="J6" s="80"/>
    </row>
    <row r="7" spans="1:10">
      <c r="A7" s="24" t="s">
        <v>35</v>
      </c>
      <c r="B7" s="52">
        <v>275000</v>
      </c>
      <c r="C7" s="53">
        <v>1605000</v>
      </c>
      <c r="D7" s="58">
        <v>1880000</v>
      </c>
      <c r="F7" s="80"/>
      <c r="G7" s="80"/>
      <c r="H7" s="80"/>
      <c r="I7" s="80"/>
      <c r="J7" s="80"/>
    </row>
    <row r="8" spans="1:10">
      <c r="A8" s="3"/>
      <c r="B8" s="32"/>
      <c r="C8" s="32"/>
      <c r="D8" s="32"/>
      <c r="F8" s="80"/>
      <c r="G8" s="80"/>
      <c r="H8" s="80"/>
      <c r="I8" s="80"/>
      <c r="J8" s="80"/>
    </row>
    <row r="9" spans="1:10">
      <c r="A9" s="3" t="s">
        <v>62</v>
      </c>
    </row>
    <row r="10" spans="1:10">
      <c r="A10" s="3" t="s">
        <v>64</v>
      </c>
    </row>
    <row r="12" spans="1:10">
      <c r="A12" s="13" t="s">
        <v>63</v>
      </c>
    </row>
    <row r="13" spans="1:10">
      <c r="A13" s="13"/>
    </row>
    <row r="14" spans="1:10">
      <c r="A14" s="80"/>
      <c r="B14" s="80"/>
      <c r="C14" s="80"/>
      <c r="D14" s="80"/>
      <c r="E14" s="80"/>
      <c r="F14" s="80"/>
    </row>
    <row r="15" spans="1:10">
      <c r="A15" s="80"/>
      <c r="B15" s="80"/>
      <c r="C15" s="80"/>
      <c r="D15" s="80"/>
      <c r="E15" s="80"/>
      <c r="F15" s="80"/>
      <c r="G15" s="80"/>
    </row>
    <row r="16" spans="1:10">
      <c r="A16" s="80"/>
      <c r="B16" s="80"/>
      <c r="C16" s="80"/>
      <c r="D16" s="80"/>
      <c r="E16" s="80"/>
      <c r="F16" s="80"/>
    </row>
    <row r="17" spans="1:6">
      <c r="A17" s="80"/>
      <c r="B17" s="80"/>
      <c r="C17" s="80"/>
      <c r="D17" s="80"/>
      <c r="E17" s="80"/>
      <c r="F17" s="80"/>
    </row>
    <row r="18" spans="1:6">
      <c r="A18" s="80"/>
      <c r="B18" s="80"/>
      <c r="C18" s="80"/>
      <c r="D18" s="80"/>
      <c r="E18" s="80"/>
      <c r="F18" s="80"/>
    </row>
    <row r="20" spans="1:6">
      <c r="A20" s="80"/>
      <c r="B20" s="80"/>
      <c r="C20" s="80"/>
      <c r="D20" s="80"/>
      <c r="E20" s="80"/>
    </row>
    <row r="21" spans="1:6">
      <c r="A21" s="80"/>
      <c r="B21" s="80"/>
      <c r="C21" s="80"/>
      <c r="D21" s="93"/>
      <c r="E21" s="80"/>
    </row>
    <row r="22" spans="1:6">
      <c r="A22" s="80"/>
      <c r="B22" s="80"/>
      <c r="C22" s="80"/>
      <c r="D22" s="80"/>
      <c r="E22" s="80"/>
    </row>
    <row r="23" spans="1:6">
      <c r="A23" s="80"/>
      <c r="B23" s="80"/>
      <c r="C23" s="80"/>
      <c r="D23" s="80"/>
      <c r="E23" s="80"/>
    </row>
    <row r="24" spans="1:6">
      <c r="A24" s="80"/>
      <c r="B24" s="80"/>
      <c r="C24" s="80"/>
      <c r="D24" s="80"/>
      <c r="E24" s="80"/>
    </row>
    <row r="25" spans="1:6">
      <c r="A25" s="80"/>
      <c r="B25" s="80"/>
      <c r="C25" s="80"/>
      <c r="D25" s="80"/>
      <c r="E25" s="80"/>
    </row>
    <row r="26" spans="1:6">
      <c r="A26" s="80"/>
      <c r="B26" s="80"/>
      <c r="C26" s="80"/>
      <c r="D26" s="80"/>
      <c r="E26" s="80"/>
    </row>
    <row r="27" spans="1:6">
      <c r="A27" s="80"/>
      <c r="B27" s="80"/>
      <c r="C27" s="80"/>
      <c r="D27" s="80"/>
      <c r="E27" s="80"/>
    </row>
    <row r="28" spans="1:6">
      <c r="A28" s="80"/>
      <c r="B28" s="80"/>
      <c r="C28" s="80"/>
      <c r="D28" s="80"/>
      <c r="E28" s="8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69A23-A83B-48A7-BE56-4680BC01645E}">
  <dimension ref="A1:AQ96"/>
  <sheetViews>
    <sheetView zoomScaleNormal="100" workbookViewId="0">
      <selection activeCell="C95" sqref="C95"/>
    </sheetView>
  </sheetViews>
  <sheetFormatPr baseColWidth="10" defaultRowHeight="15"/>
  <cols>
    <col min="1" max="5" width="15.7109375" customWidth="1"/>
    <col min="6" max="7" width="15.7109375" style="44" customWidth="1"/>
    <col min="8" max="26" width="10.85546875" style="44"/>
    <col min="42" max="43" width="15.7109375" customWidth="1"/>
  </cols>
  <sheetData>
    <row r="1" spans="1:43" ht="15.75">
      <c r="A1" s="1" t="s">
        <v>45</v>
      </c>
    </row>
    <row r="3" spans="1:43" hidden="1">
      <c r="B3" t="s">
        <v>30</v>
      </c>
      <c r="C3" t="s">
        <v>31</v>
      </c>
      <c r="D3" t="s">
        <v>32</v>
      </c>
      <c r="E3" t="s">
        <v>33</v>
      </c>
    </row>
    <row r="4" spans="1:43">
      <c r="A4" s="101" t="s">
        <v>13</v>
      </c>
      <c r="B4" s="103" t="s">
        <v>3</v>
      </c>
      <c r="C4" s="104"/>
      <c r="D4" s="103" t="s">
        <v>4</v>
      </c>
      <c r="E4" s="104"/>
      <c r="F4" s="45"/>
      <c r="G4" s="45"/>
      <c r="AP4" s="39"/>
      <c r="AQ4" s="39"/>
    </row>
    <row r="5" spans="1:43" ht="30">
      <c r="A5" s="102"/>
      <c r="B5" s="84" t="s">
        <v>38</v>
      </c>
      <c r="C5" s="85" t="s">
        <v>12</v>
      </c>
      <c r="D5" s="84" t="s">
        <v>38</v>
      </c>
      <c r="E5" s="85" t="s">
        <v>12</v>
      </c>
      <c r="F5" s="46"/>
      <c r="G5" s="46"/>
      <c r="AP5" s="40"/>
      <c r="AQ5" s="40"/>
    </row>
    <row r="6" spans="1:43">
      <c r="A6" s="25" t="s">
        <v>29</v>
      </c>
      <c r="B6" s="86"/>
      <c r="C6" s="89">
        <v>365</v>
      </c>
      <c r="D6" s="90"/>
      <c r="E6" s="89">
        <v>356</v>
      </c>
      <c r="F6" s="47"/>
      <c r="G6" s="47"/>
      <c r="Y6" s="50"/>
      <c r="AP6" s="41"/>
      <c r="AQ6" s="41"/>
    </row>
    <row r="7" spans="1:43">
      <c r="A7" s="26">
        <v>21</v>
      </c>
      <c r="B7" s="86"/>
      <c r="C7" s="89">
        <v>80</v>
      </c>
      <c r="D7" s="90"/>
      <c r="E7" s="89">
        <v>90</v>
      </c>
      <c r="F7" s="47"/>
      <c r="G7" s="47"/>
      <c r="Y7" s="50"/>
      <c r="AP7" s="41"/>
      <c r="AQ7" s="41"/>
    </row>
    <row r="8" spans="1:43">
      <c r="A8" s="26">
        <v>22</v>
      </c>
      <c r="B8" s="86"/>
      <c r="C8" s="89">
        <v>84</v>
      </c>
      <c r="D8" s="90"/>
      <c r="E8" s="89">
        <v>98</v>
      </c>
      <c r="F8" s="47"/>
      <c r="G8" s="47"/>
      <c r="Y8" s="50"/>
      <c r="AP8" s="41"/>
      <c r="AQ8" s="41"/>
    </row>
    <row r="9" spans="1:43">
      <c r="A9" s="26">
        <v>23</v>
      </c>
      <c r="B9" s="86"/>
      <c r="C9" s="89">
        <v>69</v>
      </c>
      <c r="D9" s="90"/>
      <c r="E9" s="89">
        <v>61</v>
      </c>
      <c r="F9" s="47"/>
      <c r="G9" s="47"/>
      <c r="Y9" s="50"/>
      <c r="AP9" s="41"/>
      <c r="AQ9" s="41"/>
    </row>
    <row r="10" spans="1:43">
      <c r="A10" s="26">
        <v>24</v>
      </c>
      <c r="B10" s="86"/>
      <c r="C10" s="89">
        <v>40</v>
      </c>
      <c r="D10" s="90"/>
      <c r="E10" s="89">
        <v>66</v>
      </c>
      <c r="F10" s="47"/>
      <c r="G10" s="47"/>
      <c r="Y10" s="50"/>
      <c r="AP10" s="41"/>
      <c r="AQ10" s="41"/>
    </row>
    <row r="11" spans="1:43">
      <c r="A11" s="26">
        <v>25</v>
      </c>
      <c r="B11" s="86"/>
      <c r="C11" s="89">
        <v>57</v>
      </c>
      <c r="D11" s="90"/>
      <c r="E11" s="89">
        <v>45</v>
      </c>
      <c r="F11" s="47"/>
      <c r="G11" s="47"/>
      <c r="Y11" s="50"/>
      <c r="AP11" s="41"/>
      <c r="AQ11" s="41"/>
    </row>
    <row r="12" spans="1:43">
      <c r="A12" s="26">
        <v>26</v>
      </c>
      <c r="B12" s="86"/>
      <c r="C12" s="89">
        <v>9</v>
      </c>
      <c r="D12" s="90"/>
      <c r="E12" s="89">
        <v>9</v>
      </c>
      <c r="F12" s="47"/>
      <c r="G12" s="47"/>
      <c r="Y12" s="50"/>
      <c r="AP12" s="41"/>
      <c r="AQ12" s="41"/>
    </row>
    <row r="13" spans="1:43">
      <c r="A13" s="26">
        <v>27</v>
      </c>
      <c r="B13" s="86"/>
      <c r="C13" s="89">
        <v>6</v>
      </c>
      <c r="D13" s="90"/>
      <c r="E13" s="89">
        <v>14</v>
      </c>
      <c r="F13" s="47"/>
      <c r="G13" s="47"/>
      <c r="Y13" s="50"/>
      <c r="AP13" s="41"/>
      <c r="AQ13" s="41"/>
    </row>
    <row r="14" spans="1:43">
      <c r="A14" s="26">
        <v>28</v>
      </c>
      <c r="B14" s="86"/>
      <c r="C14" s="89">
        <v>9</v>
      </c>
      <c r="D14" s="90"/>
      <c r="E14" s="89">
        <v>6</v>
      </c>
      <c r="F14" s="47"/>
      <c r="G14" s="47"/>
      <c r="Y14" s="50"/>
      <c r="AP14" s="41"/>
      <c r="AQ14" s="41"/>
    </row>
    <row r="15" spans="1:43">
      <c r="A15" s="26">
        <v>29</v>
      </c>
      <c r="B15" s="86"/>
      <c r="C15" s="89">
        <v>9</v>
      </c>
      <c r="D15" s="90"/>
      <c r="E15" s="89">
        <v>6</v>
      </c>
      <c r="F15" s="47"/>
      <c r="G15" s="47"/>
      <c r="Y15" s="50"/>
      <c r="AP15" s="41"/>
      <c r="AQ15" s="41"/>
    </row>
    <row r="16" spans="1:43">
      <c r="A16" s="26">
        <v>30</v>
      </c>
      <c r="B16" s="86"/>
      <c r="C16" s="89">
        <v>7</v>
      </c>
      <c r="D16" s="90"/>
      <c r="E16" s="89">
        <v>22</v>
      </c>
      <c r="F16" s="47"/>
      <c r="G16" s="47"/>
      <c r="Y16" s="50"/>
      <c r="AP16" s="41"/>
      <c r="AQ16" s="41"/>
    </row>
    <row r="17" spans="1:43">
      <c r="A17" s="26">
        <v>31</v>
      </c>
      <c r="B17" s="86"/>
      <c r="C17" s="89">
        <v>5</v>
      </c>
      <c r="D17" s="90"/>
      <c r="E17" s="89">
        <v>38</v>
      </c>
      <c r="F17" s="47"/>
      <c r="G17" s="47"/>
      <c r="Y17" s="50"/>
      <c r="AP17" s="41"/>
      <c r="AQ17" s="41"/>
    </row>
    <row r="18" spans="1:43">
      <c r="A18" s="26">
        <v>32</v>
      </c>
      <c r="B18" s="86"/>
      <c r="C18" s="89">
        <v>19</v>
      </c>
      <c r="D18" s="90"/>
      <c r="E18" s="89">
        <v>51</v>
      </c>
      <c r="F18" s="47"/>
      <c r="G18" s="47"/>
      <c r="Y18" s="50"/>
      <c r="AP18" s="41"/>
      <c r="AQ18" s="41"/>
    </row>
    <row r="19" spans="1:43">
      <c r="A19" s="26">
        <v>33</v>
      </c>
      <c r="B19" s="86"/>
      <c r="C19" s="89">
        <v>16</v>
      </c>
      <c r="D19" s="90"/>
      <c r="E19" s="89">
        <v>66</v>
      </c>
      <c r="F19" s="47"/>
      <c r="G19" s="47"/>
      <c r="Y19" s="50"/>
      <c r="AP19" s="41"/>
      <c r="AQ19" s="41"/>
    </row>
    <row r="20" spans="1:43">
      <c r="A20" s="26">
        <v>34</v>
      </c>
      <c r="B20" s="86"/>
      <c r="C20" s="89">
        <v>5</v>
      </c>
      <c r="D20" s="90"/>
      <c r="E20" s="89">
        <v>87</v>
      </c>
      <c r="F20" s="47"/>
      <c r="G20" s="47"/>
      <c r="Y20" s="50"/>
      <c r="AP20" s="41"/>
      <c r="AQ20" s="41"/>
    </row>
    <row r="21" spans="1:43">
      <c r="A21" s="26">
        <v>35</v>
      </c>
      <c r="B21" s="86"/>
      <c r="C21" s="89">
        <v>16</v>
      </c>
      <c r="D21" s="90"/>
      <c r="E21" s="89">
        <v>143</v>
      </c>
      <c r="F21" s="47"/>
      <c r="G21" s="47"/>
      <c r="Y21" s="50"/>
      <c r="AP21" s="41"/>
      <c r="AQ21" s="41"/>
    </row>
    <row r="22" spans="1:43">
      <c r="A22" s="26">
        <v>36</v>
      </c>
      <c r="B22" s="86"/>
      <c r="C22" s="89">
        <v>27</v>
      </c>
      <c r="D22" s="90"/>
      <c r="E22" s="89">
        <v>163</v>
      </c>
      <c r="F22" s="47"/>
      <c r="G22" s="47"/>
      <c r="Y22" s="50"/>
      <c r="AP22" s="41"/>
      <c r="AQ22" s="41"/>
    </row>
    <row r="23" spans="1:43">
      <c r="A23" s="26">
        <v>37</v>
      </c>
      <c r="B23" s="86"/>
      <c r="C23" s="89">
        <v>34</v>
      </c>
      <c r="D23" s="90"/>
      <c r="E23" s="89">
        <v>193</v>
      </c>
      <c r="F23" s="47"/>
      <c r="G23" s="47"/>
      <c r="Y23" s="50"/>
      <c r="AP23" s="41"/>
      <c r="AQ23" s="41"/>
    </row>
    <row r="24" spans="1:43">
      <c r="A24" s="26">
        <v>38</v>
      </c>
      <c r="B24" s="86"/>
      <c r="C24" s="89">
        <v>44</v>
      </c>
      <c r="D24" s="90"/>
      <c r="E24" s="89">
        <v>292</v>
      </c>
      <c r="F24" s="47"/>
      <c r="G24" s="47"/>
      <c r="Y24" s="50"/>
      <c r="AP24" s="41"/>
      <c r="AQ24" s="41"/>
    </row>
    <row r="25" spans="1:43">
      <c r="A25" s="26">
        <v>39</v>
      </c>
      <c r="B25" s="86"/>
      <c r="C25" s="89">
        <v>39</v>
      </c>
      <c r="D25" s="90"/>
      <c r="E25" s="89">
        <v>347</v>
      </c>
      <c r="F25" s="47"/>
      <c r="G25" s="47"/>
      <c r="Y25" s="50"/>
      <c r="AP25" s="41"/>
      <c r="AQ25" s="41"/>
    </row>
    <row r="26" spans="1:43">
      <c r="A26" s="26">
        <v>40</v>
      </c>
      <c r="B26" s="86"/>
      <c r="C26" s="89">
        <v>46</v>
      </c>
      <c r="D26" s="90"/>
      <c r="E26" s="89">
        <v>378</v>
      </c>
      <c r="F26" s="47"/>
      <c r="G26" s="47"/>
      <c r="Y26" s="50"/>
      <c r="AP26" s="41"/>
      <c r="AQ26" s="41"/>
    </row>
    <row r="27" spans="1:43">
      <c r="A27" s="26">
        <v>41</v>
      </c>
      <c r="B27" s="86"/>
      <c r="C27" s="89">
        <v>54</v>
      </c>
      <c r="D27" s="90"/>
      <c r="E27" s="89">
        <v>566</v>
      </c>
      <c r="F27" s="47"/>
      <c r="G27" s="47"/>
      <c r="Y27" s="50"/>
      <c r="AP27" s="41"/>
      <c r="AQ27" s="41"/>
    </row>
    <row r="28" spans="1:43">
      <c r="A28" s="26">
        <v>42</v>
      </c>
      <c r="B28" s="86"/>
      <c r="C28" s="89">
        <v>76</v>
      </c>
      <c r="D28" s="90"/>
      <c r="E28" s="89">
        <v>656</v>
      </c>
      <c r="F28" s="47"/>
      <c r="G28" s="47"/>
      <c r="Y28" s="50"/>
      <c r="AP28" s="41"/>
      <c r="AQ28" s="41"/>
    </row>
    <row r="29" spans="1:43">
      <c r="A29" s="26">
        <v>43</v>
      </c>
      <c r="B29" s="86"/>
      <c r="C29" s="89">
        <v>95</v>
      </c>
      <c r="D29" s="90"/>
      <c r="E29" s="89">
        <v>803</v>
      </c>
      <c r="F29" s="47"/>
      <c r="G29" s="47"/>
      <c r="Y29" s="50"/>
      <c r="AP29" s="41"/>
      <c r="AQ29" s="41"/>
    </row>
    <row r="30" spans="1:43">
      <c r="A30" s="26">
        <v>44</v>
      </c>
      <c r="B30" s="86"/>
      <c r="C30" s="89">
        <v>128</v>
      </c>
      <c r="D30" s="90"/>
      <c r="E30" s="89">
        <v>901</v>
      </c>
      <c r="F30" s="47"/>
      <c r="G30" s="47"/>
      <c r="Y30" s="50"/>
      <c r="AP30" s="41"/>
      <c r="AQ30" s="41"/>
    </row>
    <row r="31" spans="1:43">
      <c r="A31" s="26">
        <v>45</v>
      </c>
      <c r="B31" s="86"/>
      <c r="C31" s="89">
        <v>119</v>
      </c>
      <c r="D31" s="90"/>
      <c r="E31" s="89">
        <v>1012</v>
      </c>
      <c r="F31" s="47"/>
      <c r="G31" s="47"/>
      <c r="Y31" s="50"/>
      <c r="AP31" s="41"/>
      <c r="AQ31" s="41"/>
    </row>
    <row r="32" spans="1:43">
      <c r="A32" s="26">
        <v>46</v>
      </c>
      <c r="B32" s="86"/>
      <c r="C32" s="89">
        <v>157</v>
      </c>
      <c r="D32" s="90"/>
      <c r="E32" s="89">
        <v>1220</v>
      </c>
      <c r="F32" s="47"/>
      <c r="G32" s="47"/>
      <c r="Y32" s="50"/>
      <c r="AP32" s="41"/>
      <c r="AQ32" s="41"/>
    </row>
    <row r="33" spans="1:43">
      <c r="A33" s="26">
        <v>47</v>
      </c>
      <c r="B33" s="86"/>
      <c r="C33" s="89">
        <v>157</v>
      </c>
      <c r="D33" s="90"/>
      <c r="E33" s="89">
        <v>1382</v>
      </c>
      <c r="F33" s="47"/>
      <c r="G33" s="47"/>
      <c r="Y33" s="50"/>
      <c r="AP33" s="41"/>
      <c r="AQ33" s="41"/>
    </row>
    <row r="34" spans="1:43">
      <c r="A34" s="26">
        <v>48</v>
      </c>
      <c r="B34" s="86"/>
      <c r="C34" s="89">
        <v>204</v>
      </c>
      <c r="D34" s="90"/>
      <c r="E34" s="89">
        <v>1646</v>
      </c>
      <c r="F34" s="47"/>
      <c r="G34" s="47"/>
      <c r="Y34" s="50"/>
      <c r="AP34" s="41"/>
      <c r="AQ34" s="41"/>
    </row>
    <row r="35" spans="1:43">
      <c r="A35" s="26">
        <v>49</v>
      </c>
      <c r="B35" s="86"/>
      <c r="C35" s="89">
        <v>287</v>
      </c>
      <c r="D35" s="90"/>
      <c r="E35" s="89">
        <v>1922</v>
      </c>
      <c r="F35" s="47"/>
      <c r="G35" s="47"/>
      <c r="Y35" s="50"/>
      <c r="AP35" s="41"/>
      <c r="AQ35" s="41"/>
    </row>
    <row r="36" spans="1:43">
      <c r="A36" s="26">
        <v>50</v>
      </c>
      <c r="B36" s="86"/>
      <c r="C36" s="89">
        <v>308</v>
      </c>
      <c r="D36" s="90"/>
      <c r="E36" s="89">
        <v>2241</v>
      </c>
      <c r="F36" s="47"/>
      <c r="G36" s="47"/>
      <c r="Y36" s="50"/>
      <c r="AP36" s="41"/>
      <c r="AQ36" s="41"/>
    </row>
    <row r="37" spans="1:43">
      <c r="A37" s="26">
        <v>51</v>
      </c>
      <c r="B37" s="86"/>
      <c r="C37" s="89">
        <v>360</v>
      </c>
      <c r="D37" s="90"/>
      <c r="E37" s="89">
        <v>2585</v>
      </c>
      <c r="F37" s="47"/>
      <c r="G37" s="47"/>
      <c r="Y37" s="50"/>
      <c r="AP37" s="41"/>
      <c r="AQ37" s="41"/>
    </row>
    <row r="38" spans="1:43">
      <c r="A38" s="26">
        <v>52</v>
      </c>
      <c r="B38" s="86"/>
      <c r="C38" s="89">
        <v>393</v>
      </c>
      <c r="D38" s="90"/>
      <c r="E38" s="89">
        <v>2874</v>
      </c>
      <c r="F38" s="47"/>
      <c r="G38" s="47"/>
      <c r="Y38" s="50"/>
      <c r="AP38" s="41"/>
      <c r="AQ38" s="41"/>
    </row>
    <row r="39" spans="1:43">
      <c r="A39" s="26">
        <v>53</v>
      </c>
      <c r="B39" s="86"/>
      <c r="C39" s="89">
        <v>384</v>
      </c>
      <c r="D39" s="90"/>
      <c r="E39" s="89">
        <v>3254</v>
      </c>
      <c r="F39" s="47"/>
      <c r="G39" s="47"/>
      <c r="Y39" s="50"/>
      <c r="AP39" s="41"/>
      <c r="AQ39" s="41"/>
    </row>
    <row r="40" spans="1:43">
      <c r="A40" s="26">
        <v>54</v>
      </c>
      <c r="B40" s="86"/>
      <c r="C40" s="89">
        <v>453</v>
      </c>
      <c r="D40" s="90"/>
      <c r="E40" s="89">
        <v>3487</v>
      </c>
      <c r="F40" s="47"/>
      <c r="G40" s="47"/>
      <c r="Y40" s="50"/>
      <c r="AP40" s="41"/>
      <c r="AQ40" s="41"/>
    </row>
    <row r="41" spans="1:43">
      <c r="A41" s="26">
        <v>55</v>
      </c>
      <c r="B41" s="86">
        <v>240</v>
      </c>
      <c r="C41" s="89">
        <v>1013</v>
      </c>
      <c r="D41" s="90">
        <v>115</v>
      </c>
      <c r="E41" s="89">
        <v>8974</v>
      </c>
      <c r="X41" s="50">
        <f t="shared" ref="X41:X86" si="0">B41*-1</f>
        <v>-240</v>
      </c>
      <c r="Y41" s="50">
        <f t="shared" ref="Y41:Y86" si="1">C41*-1</f>
        <v>-1013</v>
      </c>
      <c r="AP41" s="43">
        <f>AL41*-1</f>
        <v>0</v>
      </c>
      <c r="AQ41" s="43">
        <f>AM41*-1</f>
        <v>0</v>
      </c>
    </row>
    <row r="42" spans="1:43">
      <c r="A42" s="26">
        <v>56</v>
      </c>
      <c r="B42" s="86">
        <v>254</v>
      </c>
      <c r="C42" s="89">
        <v>1385</v>
      </c>
      <c r="D42" s="90">
        <v>147</v>
      </c>
      <c r="E42" s="89">
        <v>11252</v>
      </c>
      <c r="G42"/>
      <c r="H42"/>
      <c r="I42"/>
      <c r="J42"/>
      <c r="K42"/>
      <c r="L42"/>
      <c r="M42"/>
      <c r="N42"/>
      <c r="O42"/>
      <c r="P42"/>
      <c r="X42" s="50">
        <f t="shared" si="0"/>
        <v>-254</v>
      </c>
      <c r="Y42" s="50">
        <f t="shared" si="1"/>
        <v>-1385</v>
      </c>
      <c r="AP42" s="43">
        <f t="shared" ref="AP42:AP86" si="2">AL42*-1</f>
        <v>0</v>
      </c>
      <c r="AQ42" s="43">
        <f t="shared" ref="AQ42:AQ86" si="3">AM42*-1</f>
        <v>0</v>
      </c>
    </row>
    <row r="43" spans="1:43">
      <c r="A43" s="26">
        <v>57</v>
      </c>
      <c r="B43" s="86">
        <v>500</v>
      </c>
      <c r="C43" s="89">
        <v>1525</v>
      </c>
      <c r="D43" s="90">
        <v>241</v>
      </c>
      <c r="E43" s="89">
        <v>13806</v>
      </c>
      <c r="G43"/>
      <c r="H43"/>
      <c r="I43"/>
      <c r="J43"/>
      <c r="K43"/>
      <c r="L43"/>
      <c r="M43" s="67"/>
      <c r="N43" s="67"/>
      <c r="O43" s="67"/>
      <c r="P43"/>
      <c r="X43" s="50">
        <f t="shared" si="0"/>
        <v>-500</v>
      </c>
      <c r="Y43" s="50">
        <f t="shared" si="1"/>
        <v>-1525</v>
      </c>
      <c r="AP43" s="43">
        <f t="shared" si="2"/>
        <v>0</v>
      </c>
      <c r="AQ43" s="43">
        <f t="shared" si="3"/>
        <v>0</v>
      </c>
    </row>
    <row r="44" spans="1:43">
      <c r="A44" s="26">
        <v>58</v>
      </c>
      <c r="B44" s="86">
        <v>826</v>
      </c>
      <c r="C44" s="89">
        <v>1862</v>
      </c>
      <c r="D44" s="90">
        <v>517</v>
      </c>
      <c r="E44" s="89">
        <v>15878</v>
      </c>
      <c r="G44" s="72"/>
      <c r="H44" s="72"/>
      <c r="I44" s="72"/>
      <c r="J44"/>
      <c r="K44"/>
      <c r="L44"/>
      <c r="M44" s="67"/>
      <c r="N44" s="67"/>
      <c r="O44" s="72"/>
      <c r="P44" s="73"/>
      <c r="X44" s="50">
        <f t="shared" si="0"/>
        <v>-826</v>
      </c>
      <c r="Y44" s="50">
        <f t="shared" si="1"/>
        <v>-1862</v>
      </c>
      <c r="AP44" s="43">
        <f t="shared" si="2"/>
        <v>0</v>
      </c>
      <c r="AQ44" s="43">
        <f t="shared" si="3"/>
        <v>0</v>
      </c>
    </row>
    <row r="45" spans="1:43">
      <c r="A45" s="26">
        <v>59</v>
      </c>
      <c r="B45" s="86">
        <v>1332</v>
      </c>
      <c r="C45" s="89">
        <v>2381</v>
      </c>
      <c r="D45" s="90">
        <v>784</v>
      </c>
      <c r="E45" s="89">
        <v>18947</v>
      </c>
      <c r="G45" s="72"/>
      <c r="H45" s="72"/>
      <c r="I45" s="72"/>
      <c r="J45" s="73"/>
      <c r="K45"/>
      <c r="L45"/>
      <c r="M45" s="67"/>
      <c r="N45" s="67"/>
      <c r="O45" s="72"/>
      <c r="P45" s="73"/>
      <c r="X45" s="50">
        <f t="shared" si="0"/>
        <v>-1332</v>
      </c>
      <c r="Y45" s="50">
        <f t="shared" si="1"/>
        <v>-2381</v>
      </c>
      <c r="AP45" s="43">
        <f t="shared" si="2"/>
        <v>0</v>
      </c>
      <c r="AQ45" s="43">
        <f t="shared" si="3"/>
        <v>0</v>
      </c>
    </row>
    <row r="46" spans="1:43">
      <c r="A46" s="26">
        <v>60</v>
      </c>
      <c r="B46" s="86">
        <v>49933</v>
      </c>
      <c r="C46" s="89">
        <v>2392</v>
      </c>
      <c r="D46" s="90">
        <v>18807</v>
      </c>
      <c r="E46" s="89">
        <v>21474</v>
      </c>
      <c r="G46" s="72"/>
      <c r="H46" s="72"/>
      <c r="I46" s="72"/>
      <c r="J46" s="73"/>
      <c r="K46"/>
      <c r="L46"/>
      <c r="M46" s="67"/>
      <c r="N46" s="67"/>
      <c r="O46" s="72"/>
      <c r="P46" s="73"/>
      <c r="X46" s="50">
        <f t="shared" si="0"/>
        <v>-49933</v>
      </c>
      <c r="Y46" s="50">
        <f t="shared" si="1"/>
        <v>-2392</v>
      </c>
      <c r="AP46" s="43">
        <f t="shared" si="2"/>
        <v>0</v>
      </c>
      <c r="AQ46" s="43">
        <f t="shared" si="3"/>
        <v>0</v>
      </c>
    </row>
    <row r="47" spans="1:43">
      <c r="A47" s="26">
        <v>61</v>
      </c>
      <c r="B47" s="86">
        <v>94864</v>
      </c>
      <c r="C47" s="89">
        <v>2268</v>
      </c>
      <c r="D47" s="90">
        <v>43951</v>
      </c>
      <c r="E47" s="89">
        <v>23233</v>
      </c>
      <c r="G47" s="72"/>
      <c r="H47" s="72"/>
      <c r="I47" s="72"/>
      <c r="J47" s="73"/>
      <c r="K47"/>
      <c r="L47"/>
      <c r="M47"/>
      <c r="N47"/>
      <c r="O47"/>
      <c r="P47"/>
      <c r="X47" s="50">
        <f t="shared" si="0"/>
        <v>-94864</v>
      </c>
      <c r="Y47" s="50">
        <f t="shared" si="1"/>
        <v>-2268</v>
      </c>
      <c r="AP47" s="43">
        <f t="shared" si="2"/>
        <v>0</v>
      </c>
      <c r="AQ47" s="43">
        <f t="shared" si="3"/>
        <v>0</v>
      </c>
    </row>
    <row r="48" spans="1:43">
      <c r="A48" s="26">
        <v>62</v>
      </c>
      <c r="B48" s="86">
        <v>193462</v>
      </c>
      <c r="C48" s="89">
        <v>1540</v>
      </c>
      <c r="D48" s="90">
        <v>169914</v>
      </c>
      <c r="E48" s="89">
        <v>17600</v>
      </c>
      <c r="G48"/>
      <c r="H48"/>
      <c r="I48"/>
      <c r="J48"/>
      <c r="K48"/>
      <c r="L48"/>
      <c r="M48"/>
      <c r="N48"/>
      <c r="O48" s="73"/>
      <c r="P48"/>
      <c r="X48" s="50">
        <f t="shared" si="0"/>
        <v>-193462</v>
      </c>
      <c r="Y48" s="50">
        <f t="shared" si="1"/>
        <v>-1540</v>
      </c>
      <c r="AP48" s="43">
        <f t="shared" si="2"/>
        <v>0</v>
      </c>
      <c r="AQ48" s="43">
        <f t="shared" si="3"/>
        <v>0</v>
      </c>
    </row>
    <row r="49" spans="1:43">
      <c r="A49" s="26">
        <v>63</v>
      </c>
      <c r="B49" s="86">
        <v>243775</v>
      </c>
      <c r="C49" s="89">
        <v>1151</v>
      </c>
      <c r="D49" s="90">
        <v>236141</v>
      </c>
      <c r="E49" s="89">
        <v>15434</v>
      </c>
      <c r="G49"/>
      <c r="H49"/>
      <c r="I49"/>
      <c r="J49"/>
      <c r="K49"/>
      <c r="L49"/>
      <c r="M49"/>
      <c r="N49"/>
      <c r="O49" s="73"/>
      <c r="P49"/>
      <c r="X49" s="50">
        <f t="shared" si="0"/>
        <v>-243775</v>
      </c>
      <c r="Y49" s="50">
        <f t="shared" si="1"/>
        <v>-1151</v>
      </c>
      <c r="AP49" s="43">
        <f t="shared" si="2"/>
        <v>0</v>
      </c>
      <c r="AQ49" s="43">
        <f t="shared" si="3"/>
        <v>0</v>
      </c>
    </row>
    <row r="50" spans="1:43">
      <c r="A50" s="26">
        <v>64</v>
      </c>
      <c r="B50" s="86">
        <v>263069</v>
      </c>
      <c r="C50" s="89">
        <v>1083</v>
      </c>
      <c r="D50" s="90">
        <v>255544</v>
      </c>
      <c r="E50" s="89">
        <v>15866</v>
      </c>
      <c r="G50"/>
      <c r="H50"/>
      <c r="I50"/>
      <c r="J50"/>
      <c r="K50"/>
      <c r="L50"/>
      <c r="M50"/>
      <c r="N50"/>
      <c r="O50" s="73"/>
      <c r="P50"/>
      <c r="X50" s="50">
        <f t="shared" si="0"/>
        <v>-263069</v>
      </c>
      <c r="Y50" s="50">
        <f t="shared" si="1"/>
        <v>-1083</v>
      </c>
      <c r="AP50" s="43">
        <f t="shared" si="2"/>
        <v>0</v>
      </c>
      <c r="AQ50" s="43">
        <f t="shared" si="3"/>
        <v>0</v>
      </c>
    </row>
    <row r="51" spans="1:43">
      <c r="A51" s="26">
        <v>65</v>
      </c>
      <c r="B51" s="86">
        <v>273309</v>
      </c>
      <c r="C51" s="89">
        <v>971</v>
      </c>
      <c r="D51" s="90">
        <v>262787</v>
      </c>
      <c r="E51" s="89">
        <v>16512</v>
      </c>
      <c r="G51"/>
      <c r="H51"/>
      <c r="I51"/>
      <c r="J51"/>
      <c r="K51"/>
      <c r="L51"/>
      <c r="M51"/>
      <c r="N51"/>
      <c r="O51"/>
      <c r="P51"/>
      <c r="X51" s="50">
        <f t="shared" si="0"/>
        <v>-273309</v>
      </c>
      <c r="Y51" s="50">
        <f t="shared" si="1"/>
        <v>-971</v>
      </c>
      <c r="AP51" s="43">
        <f t="shared" si="2"/>
        <v>0</v>
      </c>
      <c r="AQ51" s="43">
        <f t="shared" si="3"/>
        <v>0</v>
      </c>
    </row>
    <row r="52" spans="1:43">
      <c r="A52" s="26">
        <v>66</v>
      </c>
      <c r="B52" s="86">
        <v>282192</v>
      </c>
      <c r="C52" s="89">
        <v>1009</v>
      </c>
      <c r="D52" s="90">
        <v>273191</v>
      </c>
      <c r="E52" s="89">
        <v>17294</v>
      </c>
      <c r="F52" s="66"/>
      <c r="G52"/>
      <c r="H52" s="66"/>
      <c r="I52" s="94"/>
      <c r="J52"/>
      <c r="K52"/>
      <c r="L52"/>
      <c r="M52"/>
      <c r="N52"/>
      <c r="O52"/>
      <c r="P52"/>
      <c r="X52" s="50">
        <f t="shared" si="0"/>
        <v>-282192</v>
      </c>
      <c r="Y52" s="50">
        <f t="shared" si="1"/>
        <v>-1009</v>
      </c>
      <c r="AP52" s="43">
        <f t="shared" si="2"/>
        <v>0</v>
      </c>
      <c r="AQ52" s="43">
        <f t="shared" si="3"/>
        <v>0</v>
      </c>
    </row>
    <row r="53" spans="1:43">
      <c r="A53" s="26">
        <v>67</v>
      </c>
      <c r="B53" s="86">
        <v>295109</v>
      </c>
      <c r="C53" s="89">
        <v>931</v>
      </c>
      <c r="D53" s="90">
        <v>298684</v>
      </c>
      <c r="E53" s="89">
        <v>16462</v>
      </c>
      <c r="G53"/>
      <c r="H53"/>
      <c r="I53"/>
      <c r="J53"/>
      <c r="K53"/>
      <c r="L53"/>
      <c r="M53"/>
      <c r="N53"/>
      <c r="O53" s="73"/>
      <c r="P53"/>
      <c r="X53" s="50">
        <f t="shared" si="0"/>
        <v>-295109</v>
      </c>
      <c r="Y53" s="50">
        <f t="shared" si="1"/>
        <v>-931</v>
      </c>
      <c r="AP53" s="43">
        <f t="shared" si="2"/>
        <v>0</v>
      </c>
      <c r="AQ53" s="43">
        <f t="shared" si="3"/>
        <v>0</v>
      </c>
    </row>
    <row r="54" spans="1:43">
      <c r="A54" s="26">
        <v>68</v>
      </c>
      <c r="B54" s="86">
        <v>297433</v>
      </c>
      <c r="C54" s="89">
        <v>893</v>
      </c>
      <c r="D54" s="90">
        <v>306352</v>
      </c>
      <c r="E54" s="89">
        <v>17781</v>
      </c>
      <c r="G54"/>
      <c r="H54"/>
      <c r="I54"/>
      <c r="J54"/>
      <c r="K54"/>
      <c r="L54"/>
      <c r="M54"/>
      <c r="N54"/>
      <c r="O54" s="73"/>
      <c r="P54"/>
      <c r="X54" s="50">
        <f t="shared" si="0"/>
        <v>-297433</v>
      </c>
      <c r="Y54" s="50">
        <f t="shared" si="1"/>
        <v>-893</v>
      </c>
      <c r="AP54" s="43">
        <f t="shared" si="2"/>
        <v>0</v>
      </c>
      <c r="AQ54" s="43">
        <f t="shared" si="3"/>
        <v>0</v>
      </c>
    </row>
    <row r="55" spans="1:43">
      <c r="A55" s="26">
        <v>69</v>
      </c>
      <c r="B55" s="86">
        <v>297420</v>
      </c>
      <c r="C55" s="89">
        <v>1042</v>
      </c>
      <c r="D55" s="90">
        <v>307089</v>
      </c>
      <c r="E55" s="89">
        <v>18804</v>
      </c>
      <c r="G55"/>
      <c r="H55"/>
      <c r="I55"/>
      <c r="J55"/>
      <c r="K55"/>
      <c r="L55"/>
      <c r="M55"/>
      <c r="N55"/>
      <c r="O55" s="73"/>
      <c r="P55"/>
      <c r="X55" s="50">
        <f t="shared" si="0"/>
        <v>-297420</v>
      </c>
      <c r="Y55" s="50">
        <f t="shared" si="1"/>
        <v>-1042</v>
      </c>
      <c r="AP55" s="43">
        <f t="shared" si="2"/>
        <v>0</v>
      </c>
      <c r="AQ55" s="43">
        <f t="shared" si="3"/>
        <v>0</v>
      </c>
    </row>
    <row r="56" spans="1:43">
      <c r="A56" s="26">
        <v>70</v>
      </c>
      <c r="B56" s="86">
        <v>291312</v>
      </c>
      <c r="C56" s="89">
        <v>1005</v>
      </c>
      <c r="D56" s="90">
        <v>301061</v>
      </c>
      <c r="E56" s="89">
        <v>20329</v>
      </c>
      <c r="X56" s="50">
        <f t="shared" si="0"/>
        <v>-291312</v>
      </c>
      <c r="Y56" s="50">
        <f t="shared" si="1"/>
        <v>-1005</v>
      </c>
      <c r="AP56" s="43">
        <f t="shared" si="2"/>
        <v>0</v>
      </c>
      <c r="AQ56" s="43">
        <f t="shared" si="3"/>
        <v>0</v>
      </c>
    </row>
    <row r="57" spans="1:43">
      <c r="A57" s="26">
        <v>71</v>
      </c>
      <c r="B57" s="86">
        <v>295118</v>
      </c>
      <c r="C57" s="89">
        <v>1060</v>
      </c>
      <c r="D57" s="90">
        <v>302733</v>
      </c>
      <c r="E57" s="89">
        <v>22783</v>
      </c>
      <c r="X57" s="50">
        <f t="shared" si="0"/>
        <v>-295118</v>
      </c>
      <c r="Y57" s="50">
        <f t="shared" si="1"/>
        <v>-1060</v>
      </c>
      <c r="AP57" s="43">
        <f t="shared" si="2"/>
        <v>0</v>
      </c>
      <c r="AQ57" s="43">
        <f t="shared" si="3"/>
        <v>0</v>
      </c>
    </row>
    <row r="58" spans="1:43">
      <c r="A58" s="26">
        <v>72</v>
      </c>
      <c r="B58" s="86">
        <v>286072</v>
      </c>
      <c r="C58" s="89">
        <v>1196</v>
      </c>
      <c r="D58" s="90">
        <v>293984</v>
      </c>
      <c r="E58" s="89">
        <v>23797</v>
      </c>
      <c r="X58" s="50">
        <f t="shared" si="0"/>
        <v>-286072</v>
      </c>
      <c r="Y58" s="50">
        <f t="shared" si="1"/>
        <v>-1196</v>
      </c>
      <c r="AP58" s="43">
        <f t="shared" si="2"/>
        <v>0</v>
      </c>
      <c r="AQ58" s="43">
        <f t="shared" si="3"/>
        <v>0</v>
      </c>
    </row>
    <row r="59" spans="1:43">
      <c r="A59" s="26">
        <v>73</v>
      </c>
      <c r="B59" s="86">
        <v>292468</v>
      </c>
      <c r="C59" s="89">
        <v>1311</v>
      </c>
      <c r="D59" s="90">
        <v>293987</v>
      </c>
      <c r="E59" s="89">
        <v>27023</v>
      </c>
      <c r="X59" s="50">
        <f t="shared" si="0"/>
        <v>-292468</v>
      </c>
      <c r="Y59" s="50">
        <f t="shared" si="1"/>
        <v>-1311</v>
      </c>
      <c r="AP59" s="43">
        <f t="shared" si="2"/>
        <v>0</v>
      </c>
      <c r="AQ59" s="43">
        <f t="shared" si="3"/>
        <v>0</v>
      </c>
    </row>
    <row r="60" spans="1:43">
      <c r="A60" s="26">
        <v>74</v>
      </c>
      <c r="B60" s="86">
        <v>282495</v>
      </c>
      <c r="C60" s="89">
        <v>1383</v>
      </c>
      <c r="D60" s="90">
        <v>286528</v>
      </c>
      <c r="E60" s="89">
        <v>26845</v>
      </c>
      <c r="X60" s="50">
        <f t="shared" si="0"/>
        <v>-282495</v>
      </c>
      <c r="Y60" s="50">
        <f t="shared" si="1"/>
        <v>-1383</v>
      </c>
      <c r="AP60" s="43">
        <f t="shared" si="2"/>
        <v>0</v>
      </c>
      <c r="AQ60" s="43">
        <f t="shared" si="3"/>
        <v>0</v>
      </c>
    </row>
    <row r="61" spans="1:43">
      <c r="A61" s="26">
        <v>75</v>
      </c>
      <c r="B61" s="86">
        <v>278349</v>
      </c>
      <c r="C61" s="89">
        <v>1541</v>
      </c>
      <c r="D61" s="90">
        <v>276703</v>
      </c>
      <c r="E61" s="89">
        <v>30899</v>
      </c>
      <c r="X61" s="50">
        <f t="shared" si="0"/>
        <v>-278349</v>
      </c>
      <c r="Y61" s="50">
        <f t="shared" si="1"/>
        <v>-1541</v>
      </c>
      <c r="AP61" s="43">
        <f t="shared" si="2"/>
        <v>0</v>
      </c>
      <c r="AQ61" s="43">
        <f t="shared" si="3"/>
        <v>0</v>
      </c>
    </row>
    <row r="62" spans="1:43">
      <c r="A62" s="26">
        <v>76</v>
      </c>
      <c r="B62" s="86">
        <v>266626</v>
      </c>
      <c r="C62" s="89">
        <v>1685</v>
      </c>
      <c r="D62" s="90">
        <v>265659</v>
      </c>
      <c r="E62" s="89">
        <v>31904</v>
      </c>
      <c r="X62" s="50">
        <f t="shared" si="0"/>
        <v>-266626</v>
      </c>
      <c r="Y62" s="50">
        <f t="shared" si="1"/>
        <v>-1685</v>
      </c>
      <c r="AP62" s="43">
        <f t="shared" si="2"/>
        <v>0</v>
      </c>
      <c r="AQ62" s="43">
        <f t="shared" si="3"/>
        <v>0</v>
      </c>
    </row>
    <row r="63" spans="1:43">
      <c r="A63" s="26">
        <v>77</v>
      </c>
      <c r="B63" s="86">
        <v>247093</v>
      </c>
      <c r="C63" s="89">
        <v>1662</v>
      </c>
      <c r="D63" s="90">
        <v>245649</v>
      </c>
      <c r="E63" s="89">
        <v>32186</v>
      </c>
      <c r="X63" s="50">
        <f t="shared" si="0"/>
        <v>-247093</v>
      </c>
      <c r="Y63" s="50">
        <f t="shared" si="1"/>
        <v>-1662</v>
      </c>
      <c r="AP63" s="43">
        <f t="shared" si="2"/>
        <v>0</v>
      </c>
      <c r="AQ63" s="43">
        <f t="shared" si="3"/>
        <v>0</v>
      </c>
    </row>
    <row r="64" spans="1:43">
      <c r="A64" s="26">
        <v>78</v>
      </c>
      <c r="B64" s="86">
        <v>186191</v>
      </c>
      <c r="C64" s="89">
        <v>1162</v>
      </c>
      <c r="D64" s="90">
        <v>181698</v>
      </c>
      <c r="E64" s="89">
        <v>27912</v>
      </c>
      <c r="X64" s="50">
        <f t="shared" si="0"/>
        <v>-186191</v>
      </c>
      <c r="Y64" s="50">
        <f t="shared" si="1"/>
        <v>-1162</v>
      </c>
      <c r="AP64" s="43">
        <f t="shared" si="2"/>
        <v>0</v>
      </c>
      <c r="AQ64" s="43">
        <f t="shared" si="3"/>
        <v>0</v>
      </c>
    </row>
    <row r="65" spans="1:43">
      <c r="A65" s="26">
        <v>79</v>
      </c>
      <c r="B65" s="86">
        <v>177191</v>
      </c>
      <c r="C65" s="89">
        <v>1305</v>
      </c>
      <c r="D65" s="90">
        <v>172006</v>
      </c>
      <c r="E65" s="89">
        <v>30559</v>
      </c>
      <c r="X65" s="50">
        <f t="shared" si="0"/>
        <v>-177191</v>
      </c>
      <c r="Y65" s="50">
        <f t="shared" si="1"/>
        <v>-1305</v>
      </c>
      <c r="AP65" s="43">
        <f t="shared" si="2"/>
        <v>0</v>
      </c>
      <c r="AQ65" s="43">
        <f t="shared" si="3"/>
        <v>0</v>
      </c>
    </row>
    <row r="66" spans="1:43">
      <c r="A66" s="26">
        <v>80</v>
      </c>
      <c r="B66" s="86">
        <v>165596</v>
      </c>
      <c r="C66" s="89">
        <v>1389</v>
      </c>
      <c r="D66" s="90">
        <v>160172</v>
      </c>
      <c r="E66" s="89">
        <v>32188</v>
      </c>
      <c r="X66" s="50">
        <f t="shared" si="0"/>
        <v>-165596</v>
      </c>
      <c r="Y66" s="50">
        <f t="shared" si="1"/>
        <v>-1389</v>
      </c>
      <c r="AP66" s="43">
        <f t="shared" si="2"/>
        <v>0</v>
      </c>
      <c r="AQ66" s="43">
        <f t="shared" si="3"/>
        <v>0</v>
      </c>
    </row>
    <row r="67" spans="1:43">
      <c r="A67" s="26">
        <v>81</v>
      </c>
      <c r="B67" s="86">
        <v>147378</v>
      </c>
      <c r="C67" s="89">
        <v>1316</v>
      </c>
      <c r="D67" s="90">
        <v>142336</v>
      </c>
      <c r="E67" s="89">
        <v>32705</v>
      </c>
      <c r="X67" s="50">
        <f t="shared" si="0"/>
        <v>-147378</v>
      </c>
      <c r="Y67" s="50">
        <f t="shared" si="1"/>
        <v>-1316</v>
      </c>
      <c r="AP67" s="43">
        <f t="shared" si="2"/>
        <v>0</v>
      </c>
      <c r="AQ67" s="43">
        <f t="shared" si="3"/>
        <v>0</v>
      </c>
    </row>
    <row r="68" spans="1:43">
      <c r="A68" s="26">
        <v>82</v>
      </c>
      <c r="B68" s="86">
        <v>127752</v>
      </c>
      <c r="C68" s="89">
        <v>1216</v>
      </c>
      <c r="D68" s="90">
        <v>124131</v>
      </c>
      <c r="E68" s="89">
        <v>31335</v>
      </c>
      <c r="X68" s="50">
        <f t="shared" si="0"/>
        <v>-127752</v>
      </c>
      <c r="Y68" s="50">
        <f t="shared" si="1"/>
        <v>-1216</v>
      </c>
      <c r="AP68" s="43">
        <f t="shared" si="2"/>
        <v>0</v>
      </c>
      <c r="AQ68" s="43">
        <f t="shared" si="3"/>
        <v>0</v>
      </c>
    </row>
    <row r="69" spans="1:43">
      <c r="A69" s="26">
        <v>83</v>
      </c>
      <c r="B69" s="86">
        <v>125817</v>
      </c>
      <c r="C69" s="89">
        <v>1250</v>
      </c>
      <c r="D69" s="90">
        <v>123668</v>
      </c>
      <c r="E69" s="89">
        <v>35678</v>
      </c>
      <c r="X69" s="50">
        <f t="shared" si="0"/>
        <v>-125817</v>
      </c>
      <c r="Y69" s="50">
        <f t="shared" si="1"/>
        <v>-1250</v>
      </c>
      <c r="AP69" s="43">
        <f t="shared" si="2"/>
        <v>0</v>
      </c>
      <c r="AQ69" s="43">
        <f t="shared" si="3"/>
        <v>0</v>
      </c>
    </row>
    <row r="70" spans="1:43">
      <c r="A70" s="26">
        <v>84</v>
      </c>
      <c r="B70" s="86">
        <v>119553</v>
      </c>
      <c r="C70" s="89">
        <v>1303</v>
      </c>
      <c r="D70" s="90">
        <v>123986</v>
      </c>
      <c r="E70" s="89">
        <v>36433</v>
      </c>
      <c r="X70" s="50">
        <f t="shared" si="0"/>
        <v>-119553</v>
      </c>
      <c r="Y70" s="50">
        <f t="shared" si="1"/>
        <v>-1303</v>
      </c>
      <c r="AP70" s="43">
        <f t="shared" si="2"/>
        <v>0</v>
      </c>
      <c r="AQ70" s="43">
        <f t="shared" si="3"/>
        <v>0</v>
      </c>
    </row>
    <row r="71" spans="1:43">
      <c r="A71" s="26">
        <v>85</v>
      </c>
      <c r="B71" s="86">
        <v>108800</v>
      </c>
      <c r="C71" s="89">
        <v>1272</v>
      </c>
      <c r="D71" s="90">
        <v>115168</v>
      </c>
      <c r="E71" s="89">
        <v>36677</v>
      </c>
      <c r="X71" s="50">
        <f t="shared" si="0"/>
        <v>-108800</v>
      </c>
      <c r="Y71" s="50">
        <f t="shared" si="1"/>
        <v>-1272</v>
      </c>
      <c r="AP71" s="43">
        <f t="shared" si="2"/>
        <v>0</v>
      </c>
      <c r="AQ71" s="43">
        <f t="shared" si="3"/>
        <v>0</v>
      </c>
    </row>
    <row r="72" spans="1:43">
      <c r="A72" s="26">
        <v>86</v>
      </c>
      <c r="B72" s="86">
        <v>97507</v>
      </c>
      <c r="C72" s="89">
        <v>1284</v>
      </c>
      <c r="D72" s="90">
        <v>107271</v>
      </c>
      <c r="E72" s="89">
        <v>37677</v>
      </c>
      <c r="X72" s="50">
        <f t="shared" si="0"/>
        <v>-97507</v>
      </c>
      <c r="Y72" s="50">
        <f t="shared" si="1"/>
        <v>-1284</v>
      </c>
      <c r="AP72" s="43">
        <f t="shared" si="2"/>
        <v>0</v>
      </c>
      <c r="AQ72" s="43">
        <f t="shared" si="3"/>
        <v>0</v>
      </c>
    </row>
    <row r="73" spans="1:43">
      <c r="A73" s="26">
        <v>87</v>
      </c>
      <c r="B73" s="86">
        <v>87922</v>
      </c>
      <c r="C73" s="89">
        <v>1220</v>
      </c>
      <c r="D73" s="90">
        <v>100686</v>
      </c>
      <c r="E73" s="89">
        <v>38294</v>
      </c>
      <c r="X73" s="50">
        <f t="shared" si="0"/>
        <v>-87922</v>
      </c>
      <c r="Y73" s="50">
        <f t="shared" si="1"/>
        <v>-1220</v>
      </c>
      <c r="AP73" s="43">
        <f t="shared" si="2"/>
        <v>0</v>
      </c>
      <c r="AQ73" s="43">
        <f t="shared" si="3"/>
        <v>0</v>
      </c>
    </row>
    <row r="74" spans="1:43">
      <c r="A74" s="26">
        <v>88</v>
      </c>
      <c r="B74" s="86">
        <v>75344</v>
      </c>
      <c r="C74" s="89">
        <v>1142</v>
      </c>
      <c r="D74" s="90">
        <v>91622</v>
      </c>
      <c r="E74" s="89">
        <v>37344</v>
      </c>
      <c r="X74" s="50">
        <f t="shared" si="0"/>
        <v>-75344</v>
      </c>
      <c r="Y74" s="50">
        <f t="shared" si="1"/>
        <v>-1142</v>
      </c>
      <c r="AP74" s="43">
        <f t="shared" si="2"/>
        <v>0</v>
      </c>
      <c r="AQ74" s="43">
        <f t="shared" si="3"/>
        <v>0</v>
      </c>
    </row>
    <row r="75" spans="1:43">
      <c r="A75" s="26">
        <v>89</v>
      </c>
      <c r="B75" s="86">
        <v>66206</v>
      </c>
      <c r="C75" s="89">
        <v>1141</v>
      </c>
      <c r="D75" s="90">
        <v>85832</v>
      </c>
      <c r="E75" s="89">
        <v>34971</v>
      </c>
      <c r="X75" s="50">
        <f t="shared" si="0"/>
        <v>-66206</v>
      </c>
      <c r="Y75" s="50">
        <f t="shared" si="1"/>
        <v>-1141</v>
      </c>
      <c r="AP75" s="43">
        <f t="shared" si="2"/>
        <v>0</v>
      </c>
      <c r="AQ75" s="43">
        <f t="shared" si="3"/>
        <v>0</v>
      </c>
    </row>
    <row r="76" spans="1:43">
      <c r="A76" s="26">
        <v>90</v>
      </c>
      <c r="B76" s="86">
        <v>54264</v>
      </c>
      <c r="C76" s="89">
        <v>993</v>
      </c>
      <c r="D76" s="90">
        <v>77490</v>
      </c>
      <c r="E76" s="89">
        <v>31022</v>
      </c>
      <c r="X76" s="50">
        <f t="shared" si="0"/>
        <v>-54264</v>
      </c>
      <c r="Y76" s="50">
        <f t="shared" si="1"/>
        <v>-993</v>
      </c>
      <c r="AP76" s="43">
        <f t="shared" si="2"/>
        <v>0</v>
      </c>
      <c r="AQ76" s="43">
        <f t="shared" si="3"/>
        <v>0</v>
      </c>
    </row>
    <row r="77" spans="1:43">
      <c r="A77" s="26">
        <v>91</v>
      </c>
      <c r="B77" s="86">
        <v>46074</v>
      </c>
      <c r="C77" s="89">
        <v>877</v>
      </c>
      <c r="D77" s="90">
        <v>71255</v>
      </c>
      <c r="E77" s="89">
        <v>28614</v>
      </c>
      <c r="X77" s="50">
        <f t="shared" si="0"/>
        <v>-46074</v>
      </c>
      <c r="Y77" s="50">
        <f t="shared" si="1"/>
        <v>-877</v>
      </c>
      <c r="AP77" s="43">
        <f t="shared" si="2"/>
        <v>0</v>
      </c>
      <c r="AQ77" s="43">
        <f t="shared" si="3"/>
        <v>0</v>
      </c>
    </row>
    <row r="78" spans="1:43">
      <c r="A78" s="26">
        <v>92</v>
      </c>
      <c r="B78" s="86">
        <v>36484</v>
      </c>
      <c r="C78" s="89">
        <v>688</v>
      </c>
      <c r="D78" s="90">
        <v>60886</v>
      </c>
      <c r="E78" s="89">
        <v>24718</v>
      </c>
      <c r="X78" s="50">
        <f t="shared" si="0"/>
        <v>-36484</v>
      </c>
      <c r="Y78" s="50">
        <f t="shared" si="1"/>
        <v>-688</v>
      </c>
      <c r="AP78" s="43">
        <f t="shared" si="2"/>
        <v>0</v>
      </c>
      <c r="AQ78" s="43">
        <f t="shared" si="3"/>
        <v>0</v>
      </c>
    </row>
    <row r="79" spans="1:43">
      <c r="A79" s="26">
        <v>93</v>
      </c>
      <c r="B79" s="86">
        <v>29086</v>
      </c>
      <c r="C79" s="89">
        <v>572</v>
      </c>
      <c r="D79" s="90">
        <v>50848</v>
      </c>
      <c r="E79" s="89">
        <v>22285</v>
      </c>
      <c r="X79" s="50">
        <f t="shared" si="0"/>
        <v>-29086</v>
      </c>
      <c r="Y79" s="50">
        <f t="shared" si="1"/>
        <v>-572</v>
      </c>
      <c r="AP79" s="43">
        <f t="shared" si="2"/>
        <v>0</v>
      </c>
      <c r="AQ79" s="43">
        <f t="shared" si="3"/>
        <v>0</v>
      </c>
    </row>
    <row r="80" spans="1:43">
      <c r="A80" s="26">
        <v>94</v>
      </c>
      <c r="B80" s="86">
        <v>20074</v>
      </c>
      <c r="C80" s="89">
        <v>434</v>
      </c>
      <c r="D80" s="90">
        <v>39015</v>
      </c>
      <c r="E80" s="89">
        <v>17188</v>
      </c>
      <c r="X80" s="50">
        <f t="shared" si="0"/>
        <v>-20074</v>
      </c>
      <c r="Y80" s="50">
        <f t="shared" si="1"/>
        <v>-434</v>
      </c>
      <c r="AP80" s="43">
        <f t="shared" si="2"/>
        <v>0</v>
      </c>
      <c r="AQ80" s="43">
        <f t="shared" si="3"/>
        <v>0</v>
      </c>
    </row>
    <row r="81" spans="1:43">
      <c r="A81" s="26">
        <v>95</v>
      </c>
      <c r="B81" s="86">
        <v>14543</v>
      </c>
      <c r="C81" s="89">
        <v>344</v>
      </c>
      <c r="D81" s="90">
        <v>30142</v>
      </c>
      <c r="E81" s="89">
        <v>14583</v>
      </c>
      <c r="X81" s="50">
        <f t="shared" si="0"/>
        <v>-14543</v>
      </c>
      <c r="Y81" s="50">
        <f t="shared" si="1"/>
        <v>-344</v>
      </c>
      <c r="AP81" s="43">
        <f t="shared" si="2"/>
        <v>0</v>
      </c>
      <c r="AQ81" s="43">
        <f t="shared" si="3"/>
        <v>0</v>
      </c>
    </row>
    <row r="82" spans="1:43">
      <c r="A82" s="26">
        <v>96</v>
      </c>
      <c r="B82" s="86">
        <v>9960</v>
      </c>
      <c r="C82" s="89">
        <v>306</v>
      </c>
      <c r="D82" s="90">
        <v>23053</v>
      </c>
      <c r="E82" s="89">
        <v>11042</v>
      </c>
      <c r="X82" s="50">
        <f t="shared" si="0"/>
        <v>-9960</v>
      </c>
      <c r="Y82" s="50">
        <f t="shared" si="1"/>
        <v>-306</v>
      </c>
      <c r="AP82" s="43">
        <f t="shared" si="2"/>
        <v>0</v>
      </c>
      <c r="AQ82" s="43">
        <f t="shared" si="3"/>
        <v>0</v>
      </c>
    </row>
    <row r="83" spans="1:43">
      <c r="A83" s="26">
        <v>97</v>
      </c>
      <c r="B83" s="86">
        <v>6790</v>
      </c>
      <c r="C83" s="89">
        <v>233</v>
      </c>
      <c r="D83" s="90">
        <v>17159</v>
      </c>
      <c r="E83" s="89">
        <v>8180</v>
      </c>
      <c r="X83" s="50">
        <f t="shared" si="0"/>
        <v>-6790</v>
      </c>
      <c r="Y83" s="50">
        <f t="shared" si="1"/>
        <v>-233</v>
      </c>
      <c r="AP83" s="43">
        <f t="shared" si="2"/>
        <v>0</v>
      </c>
      <c r="AQ83" s="43">
        <f t="shared" si="3"/>
        <v>0</v>
      </c>
    </row>
    <row r="84" spans="1:43">
      <c r="A84" s="26">
        <v>98</v>
      </c>
      <c r="B84" s="86">
        <v>4463</v>
      </c>
      <c r="C84" s="89">
        <v>147</v>
      </c>
      <c r="D84" s="90">
        <v>12299</v>
      </c>
      <c r="E84" s="89">
        <v>5946</v>
      </c>
      <c r="X84" s="50">
        <f t="shared" si="0"/>
        <v>-4463</v>
      </c>
      <c r="Y84" s="50">
        <f t="shared" si="1"/>
        <v>-147</v>
      </c>
      <c r="AP84" s="43">
        <f t="shared" si="2"/>
        <v>0</v>
      </c>
      <c r="AQ84" s="43">
        <f t="shared" si="3"/>
        <v>0</v>
      </c>
    </row>
    <row r="85" spans="1:43">
      <c r="A85" s="26">
        <v>99</v>
      </c>
      <c r="B85" s="86">
        <v>2719</v>
      </c>
      <c r="C85" s="89">
        <v>99</v>
      </c>
      <c r="D85" s="90">
        <v>8428</v>
      </c>
      <c r="E85" s="89">
        <v>4052</v>
      </c>
      <c r="X85" s="50">
        <f t="shared" si="0"/>
        <v>-2719</v>
      </c>
      <c r="Y85" s="50">
        <f t="shared" si="1"/>
        <v>-99</v>
      </c>
      <c r="AP85" s="43">
        <f t="shared" si="2"/>
        <v>0</v>
      </c>
      <c r="AQ85" s="43">
        <f t="shared" si="3"/>
        <v>0</v>
      </c>
    </row>
    <row r="86" spans="1:43">
      <c r="A86" s="26" t="s">
        <v>11</v>
      </c>
      <c r="B86" s="86">
        <v>3625</v>
      </c>
      <c r="C86" s="89">
        <v>143</v>
      </c>
      <c r="D86" s="90">
        <v>14102</v>
      </c>
      <c r="E86" s="89">
        <v>7308</v>
      </c>
      <c r="G86" s="59"/>
      <c r="X86" s="50">
        <f t="shared" si="0"/>
        <v>-3625</v>
      </c>
      <c r="Y86" s="50">
        <f t="shared" si="1"/>
        <v>-143</v>
      </c>
      <c r="AP86" s="43">
        <f t="shared" si="2"/>
        <v>0</v>
      </c>
      <c r="AQ86" s="43">
        <f t="shared" si="3"/>
        <v>0</v>
      </c>
    </row>
    <row r="87" spans="1:43">
      <c r="A87" s="27" t="s">
        <v>2</v>
      </c>
      <c r="B87" s="87">
        <f>SUM(B6:B86)</f>
        <v>6246590</v>
      </c>
      <c r="C87" s="91">
        <f>SUM(C6:C86)</f>
        <v>56286</v>
      </c>
      <c r="D87" s="92">
        <f t="shared" ref="D87:E87" si="4">SUM(D6:D86)</f>
        <v>6373821</v>
      </c>
      <c r="E87" s="91">
        <f t="shared" si="4"/>
        <v>1078874</v>
      </c>
      <c r="F87" s="48"/>
      <c r="G87" s="49"/>
      <c r="H87" s="60"/>
      <c r="AP87" s="42"/>
      <c r="AQ87" s="42"/>
    </row>
    <row r="88" spans="1:43">
      <c r="B88" s="32"/>
      <c r="C88" s="68"/>
      <c r="D88" s="68"/>
      <c r="E88" s="68"/>
    </row>
    <row r="89" spans="1:43">
      <c r="A89" s="3" t="s">
        <v>60</v>
      </c>
    </row>
    <row r="90" spans="1:43">
      <c r="A90" s="3" t="s">
        <v>64</v>
      </c>
    </row>
    <row r="91" spans="1:43">
      <c r="C91" s="80"/>
      <c r="D91" s="80"/>
      <c r="E91" s="80"/>
      <c r="F91" s="80"/>
    </row>
    <row r="92" spans="1:43">
      <c r="A92" s="13" t="s">
        <v>63</v>
      </c>
    </row>
    <row r="93" spans="1:43">
      <c r="D93" s="67"/>
      <c r="E93" s="67"/>
      <c r="F93" s="88"/>
    </row>
    <row r="94" spans="1:43">
      <c r="B94" s="32"/>
      <c r="D94" s="32"/>
    </row>
    <row r="95" spans="1:43">
      <c r="B95" s="32"/>
      <c r="C95" s="32"/>
      <c r="D95" s="32"/>
      <c r="E95" s="32"/>
      <c r="F95" s="59"/>
    </row>
    <row r="96" spans="1:43">
      <c r="B96" s="32"/>
      <c r="C96" s="32"/>
      <c r="D96" s="32"/>
      <c r="E96" s="32"/>
      <c r="F96" s="59"/>
      <c r="G96" s="66"/>
    </row>
  </sheetData>
  <mergeCells count="3">
    <mergeCell ref="A4:A5"/>
    <mergeCell ref="B4:C4"/>
    <mergeCell ref="D4:E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3755E-0E53-447C-A440-1D12DFD4937B}">
  <dimension ref="A1:Y163"/>
  <sheetViews>
    <sheetView topLeftCell="D29" workbookViewId="0">
      <selection activeCell="J3" sqref="J3:J48"/>
    </sheetView>
  </sheetViews>
  <sheetFormatPr baseColWidth="10" defaultRowHeight="15"/>
  <cols>
    <col min="8" max="8" width="19.5703125" bestFit="1" customWidth="1"/>
    <col min="9" max="9" width="22.28515625" bestFit="1" customWidth="1"/>
    <col min="10" max="10" width="8" bestFit="1" customWidth="1"/>
    <col min="11" max="11" width="11.85546875" bestFit="1" customWidth="1"/>
    <col min="22" max="22" width="19.5703125" bestFit="1" customWidth="1"/>
    <col min="23" max="23" width="22.28515625" bestFit="1" customWidth="1"/>
    <col min="24" max="24" width="8" bestFit="1" customWidth="1"/>
    <col min="25" max="25" width="11.85546875" bestFit="1" customWidth="1"/>
  </cols>
  <sheetData>
    <row r="1" spans="1:25">
      <c r="A1" s="74" t="s">
        <v>39</v>
      </c>
      <c r="B1" s="74" t="s">
        <v>46</v>
      </c>
      <c r="C1" s="77" t="s">
        <v>47</v>
      </c>
      <c r="D1" s="77" t="s">
        <v>48</v>
      </c>
      <c r="E1" s="77" t="s">
        <v>49</v>
      </c>
      <c r="H1" s="78" t="s">
        <v>53</v>
      </c>
      <c r="I1" s="78" t="s">
        <v>50</v>
      </c>
      <c r="O1" s="80" t="s">
        <v>39</v>
      </c>
      <c r="P1" s="80" t="s">
        <v>46</v>
      </c>
      <c r="Q1" s="80" t="s">
        <v>54</v>
      </c>
      <c r="R1" s="83" t="s">
        <v>55</v>
      </c>
      <c r="S1" s="83" t="s">
        <v>56</v>
      </c>
      <c r="V1" s="78" t="s">
        <v>57</v>
      </c>
      <c r="W1" s="78" t="s">
        <v>50</v>
      </c>
    </row>
    <row r="2" spans="1:25">
      <c r="A2" s="75" t="s">
        <v>41</v>
      </c>
      <c r="B2" s="76">
        <v>55</v>
      </c>
      <c r="C2" s="77">
        <v>238</v>
      </c>
      <c r="D2" s="77">
        <v>466.00210859453819</v>
      </c>
      <c r="E2" s="77">
        <v>939968.94000000006</v>
      </c>
      <c r="H2" s="78" t="s">
        <v>52</v>
      </c>
      <c r="I2" s="74" t="s">
        <v>41</v>
      </c>
      <c r="J2" s="74" t="s">
        <v>42</v>
      </c>
      <c r="K2" s="74" t="s">
        <v>51</v>
      </c>
      <c r="O2" s="81" t="s">
        <v>41</v>
      </c>
      <c r="P2" s="82">
        <v>20</v>
      </c>
      <c r="Q2" s="82">
        <v>340</v>
      </c>
      <c r="R2" s="83">
        <v>574509.59000000008</v>
      </c>
      <c r="S2" s="83">
        <v>199.37454129436281</v>
      </c>
      <c r="V2" s="78" t="s">
        <v>52</v>
      </c>
      <c r="W2" s="80" t="s">
        <v>41</v>
      </c>
      <c r="X2" s="80" t="s">
        <v>42</v>
      </c>
      <c r="Y2" s="80" t="s">
        <v>51</v>
      </c>
    </row>
    <row r="3" spans="1:25">
      <c r="A3" s="75" t="s">
        <v>42</v>
      </c>
      <c r="B3" s="76">
        <v>55</v>
      </c>
      <c r="C3" s="77">
        <v>115</v>
      </c>
      <c r="D3" s="77">
        <v>375.0173465492752</v>
      </c>
      <c r="E3" s="77">
        <v>365508.82</v>
      </c>
      <c r="H3" s="79">
        <v>55</v>
      </c>
      <c r="I3" s="76">
        <v>238</v>
      </c>
      <c r="J3" s="76">
        <v>115</v>
      </c>
      <c r="K3" s="76">
        <v>353</v>
      </c>
      <c r="O3" s="81" t="s">
        <v>42</v>
      </c>
      <c r="P3" s="82">
        <v>20</v>
      </c>
      <c r="Q3" s="82">
        <v>344</v>
      </c>
      <c r="R3" s="83">
        <v>573150.70000000054</v>
      </c>
      <c r="S3" s="83">
        <v>196.59013472141467</v>
      </c>
      <c r="V3" s="79">
        <v>20</v>
      </c>
      <c r="W3" s="82">
        <v>340</v>
      </c>
      <c r="X3" s="82">
        <v>344</v>
      </c>
      <c r="Y3" s="82">
        <v>684</v>
      </c>
    </row>
    <row r="4" spans="1:25">
      <c r="A4" s="75" t="s">
        <v>41</v>
      </c>
      <c r="B4" s="76">
        <v>56</v>
      </c>
      <c r="C4" s="77">
        <v>253</v>
      </c>
      <c r="D4" s="77">
        <v>291.62982163801058</v>
      </c>
      <c r="E4" s="77">
        <v>625318.26999999955</v>
      </c>
      <c r="H4" s="79">
        <v>56</v>
      </c>
      <c r="I4" s="76">
        <v>253</v>
      </c>
      <c r="J4" s="76">
        <v>150</v>
      </c>
      <c r="K4" s="76">
        <v>403</v>
      </c>
      <c r="O4" s="81" t="s">
        <v>41</v>
      </c>
      <c r="P4" s="82">
        <v>21</v>
      </c>
      <c r="Q4" s="82">
        <v>79</v>
      </c>
      <c r="R4" s="83">
        <v>114266.35999999999</v>
      </c>
      <c r="S4" s="83">
        <v>170.66428177637133</v>
      </c>
      <c r="V4" s="79">
        <v>21</v>
      </c>
      <c r="W4" s="82">
        <v>79</v>
      </c>
      <c r="X4" s="82">
        <v>85</v>
      </c>
      <c r="Y4" s="82">
        <v>164</v>
      </c>
    </row>
    <row r="5" spans="1:25">
      <c r="A5" s="75" t="s">
        <v>42</v>
      </c>
      <c r="B5" s="76">
        <v>56</v>
      </c>
      <c r="C5" s="77">
        <v>150</v>
      </c>
      <c r="D5" s="77">
        <v>264.52954494888883</v>
      </c>
      <c r="E5" s="77">
        <v>336290.11999999982</v>
      </c>
      <c r="H5" s="79">
        <v>57</v>
      </c>
      <c r="I5" s="76">
        <v>499</v>
      </c>
      <c r="J5" s="76">
        <v>243</v>
      </c>
      <c r="K5" s="76">
        <v>742</v>
      </c>
      <c r="O5" s="81" t="s">
        <v>42</v>
      </c>
      <c r="P5" s="82">
        <v>21</v>
      </c>
      <c r="Q5" s="82">
        <v>85</v>
      </c>
      <c r="R5" s="83">
        <v>159377.16999999995</v>
      </c>
      <c r="S5" s="83">
        <v>221.23738725784312</v>
      </c>
      <c r="V5" s="79">
        <v>22</v>
      </c>
      <c r="W5" s="82">
        <v>40</v>
      </c>
      <c r="X5" s="82">
        <v>57</v>
      </c>
      <c r="Y5" s="82">
        <v>97</v>
      </c>
    </row>
    <row r="6" spans="1:25">
      <c r="A6" s="75" t="s">
        <v>41</v>
      </c>
      <c r="B6" s="76">
        <v>57</v>
      </c>
      <c r="C6" s="77">
        <v>499</v>
      </c>
      <c r="D6" s="77">
        <v>334.39570165414187</v>
      </c>
      <c r="E6" s="77">
        <v>1414196.9499999993</v>
      </c>
      <c r="H6" s="79">
        <v>58</v>
      </c>
      <c r="I6" s="76">
        <v>830</v>
      </c>
      <c r="J6" s="76">
        <v>527</v>
      </c>
      <c r="K6" s="76">
        <v>1357</v>
      </c>
      <c r="O6" s="81" t="s">
        <v>41</v>
      </c>
      <c r="P6" s="82">
        <v>22</v>
      </c>
      <c r="Q6" s="82">
        <v>40</v>
      </c>
      <c r="R6" s="83">
        <v>67022.649999999994</v>
      </c>
      <c r="S6" s="83">
        <v>197.70285444791665</v>
      </c>
      <c r="V6" s="79">
        <v>23</v>
      </c>
      <c r="W6" s="82">
        <v>52</v>
      </c>
      <c r="X6" s="82">
        <v>43</v>
      </c>
      <c r="Y6" s="82">
        <v>95</v>
      </c>
    </row>
    <row r="7" spans="1:25">
      <c r="A7" s="75" t="s">
        <v>42</v>
      </c>
      <c r="B7" s="76">
        <v>57</v>
      </c>
      <c r="C7" s="77">
        <v>243</v>
      </c>
      <c r="D7" s="77">
        <v>246.68691581344319</v>
      </c>
      <c r="E7" s="77">
        <v>508043.68000000011</v>
      </c>
      <c r="H7" s="79">
        <v>59</v>
      </c>
      <c r="I7" s="76">
        <v>1358</v>
      </c>
      <c r="J7" s="76">
        <v>794</v>
      </c>
      <c r="K7" s="76">
        <v>2152</v>
      </c>
      <c r="O7" s="81" t="s">
        <v>42</v>
      </c>
      <c r="P7" s="82">
        <v>22</v>
      </c>
      <c r="Q7" s="82">
        <v>57</v>
      </c>
      <c r="R7" s="83">
        <v>105899.62</v>
      </c>
      <c r="S7" s="83">
        <v>219.21530988011696</v>
      </c>
      <c r="V7" s="79">
        <v>24</v>
      </c>
      <c r="W7" s="82">
        <v>33</v>
      </c>
      <c r="X7" s="82">
        <v>53</v>
      </c>
      <c r="Y7" s="82">
        <v>86</v>
      </c>
    </row>
    <row r="8" spans="1:25">
      <c r="A8" s="75" t="s">
        <v>41</v>
      </c>
      <c r="B8" s="76">
        <v>58</v>
      </c>
      <c r="C8" s="77">
        <v>830</v>
      </c>
      <c r="D8" s="77">
        <v>385.74533381245016</v>
      </c>
      <c r="E8" s="77">
        <v>2713485.0799999963</v>
      </c>
      <c r="H8" s="79">
        <v>60</v>
      </c>
      <c r="I8" s="76">
        <v>50703</v>
      </c>
      <c r="J8" s="76">
        <v>19269</v>
      </c>
      <c r="K8" s="76">
        <v>69972</v>
      </c>
      <c r="O8" s="81" t="s">
        <v>41</v>
      </c>
      <c r="P8" s="82">
        <v>23</v>
      </c>
      <c r="Q8" s="82">
        <v>52</v>
      </c>
      <c r="R8" s="83">
        <v>87749.400000000009</v>
      </c>
      <c r="S8" s="83">
        <v>199.10957605769227</v>
      </c>
      <c r="V8" s="79">
        <v>25</v>
      </c>
      <c r="W8" s="82">
        <v>50</v>
      </c>
      <c r="X8" s="82">
        <v>39</v>
      </c>
      <c r="Y8" s="82">
        <v>89</v>
      </c>
    </row>
    <row r="9" spans="1:25">
      <c r="A9" s="75" t="s">
        <v>42</v>
      </c>
      <c r="B9" s="76">
        <v>58</v>
      </c>
      <c r="C9" s="77">
        <v>527</v>
      </c>
      <c r="D9" s="77">
        <v>295.9281264002214</v>
      </c>
      <c r="E9" s="77">
        <v>1321738.4499999995</v>
      </c>
      <c r="H9" s="79">
        <v>61</v>
      </c>
      <c r="I9" s="76">
        <v>95307</v>
      </c>
      <c r="J9" s="76">
        <v>44237</v>
      </c>
      <c r="K9" s="76">
        <v>139544</v>
      </c>
      <c r="O9" s="81" t="s">
        <v>42</v>
      </c>
      <c r="P9" s="82">
        <v>23</v>
      </c>
      <c r="Q9" s="82">
        <v>43</v>
      </c>
      <c r="R9" s="83">
        <v>89621.98</v>
      </c>
      <c r="S9" s="83">
        <v>245.92201837596889</v>
      </c>
      <c r="V9" s="79">
        <v>26</v>
      </c>
      <c r="W9" s="82">
        <v>10</v>
      </c>
      <c r="X9" s="82">
        <v>12</v>
      </c>
      <c r="Y9" s="82">
        <v>22</v>
      </c>
    </row>
    <row r="10" spans="1:25">
      <c r="A10" s="75" t="s">
        <v>41</v>
      </c>
      <c r="B10" s="76">
        <v>59</v>
      </c>
      <c r="C10" s="77">
        <v>1358</v>
      </c>
      <c r="D10" s="77">
        <v>390.40297300926574</v>
      </c>
      <c r="E10" s="77">
        <v>4493260.0099999923</v>
      </c>
      <c r="H10" s="79">
        <v>62</v>
      </c>
      <c r="I10" s="76">
        <v>193782</v>
      </c>
      <c r="J10" s="76">
        <v>170152</v>
      </c>
      <c r="K10" s="76">
        <v>363934</v>
      </c>
      <c r="O10" s="81" t="s">
        <v>41</v>
      </c>
      <c r="P10" s="82">
        <v>24</v>
      </c>
      <c r="Q10" s="82">
        <v>33</v>
      </c>
      <c r="R10" s="83">
        <v>85925.290000000008</v>
      </c>
      <c r="S10" s="83">
        <v>307.22630836111108</v>
      </c>
      <c r="V10" s="79">
        <v>27</v>
      </c>
      <c r="W10" s="82">
        <v>5</v>
      </c>
      <c r="X10" s="82">
        <v>11</v>
      </c>
      <c r="Y10" s="82">
        <v>16</v>
      </c>
    </row>
    <row r="11" spans="1:25">
      <c r="A11" s="75" t="s">
        <v>42</v>
      </c>
      <c r="B11" s="76">
        <v>59</v>
      </c>
      <c r="C11" s="77">
        <v>794</v>
      </c>
      <c r="D11" s="77">
        <v>335.88998778410939</v>
      </c>
      <c r="E11" s="77">
        <v>2260300.7300000009</v>
      </c>
      <c r="H11" s="79">
        <v>63</v>
      </c>
      <c r="I11" s="76">
        <v>243572</v>
      </c>
      <c r="J11" s="76">
        <v>236084</v>
      </c>
      <c r="K11" s="76">
        <v>479656</v>
      </c>
      <c r="O11" s="81" t="s">
        <v>42</v>
      </c>
      <c r="P11" s="82">
        <v>24</v>
      </c>
      <c r="Q11" s="82">
        <v>53</v>
      </c>
      <c r="R11" s="83">
        <v>86137.97</v>
      </c>
      <c r="S11" s="83">
        <v>191.76533289779874</v>
      </c>
      <c r="V11" s="79">
        <v>28</v>
      </c>
      <c r="W11" s="82">
        <v>9</v>
      </c>
      <c r="X11" s="82">
        <v>6</v>
      </c>
      <c r="Y11" s="82">
        <v>15</v>
      </c>
    </row>
    <row r="12" spans="1:25">
      <c r="A12" s="75" t="s">
        <v>41</v>
      </c>
      <c r="B12" s="76">
        <v>60</v>
      </c>
      <c r="C12" s="77">
        <v>50703</v>
      </c>
      <c r="D12" s="77">
        <v>533.85713557161387</v>
      </c>
      <c r="E12" s="77">
        <v>229407373.49999863</v>
      </c>
      <c r="H12" s="79">
        <v>64</v>
      </c>
      <c r="I12" s="76">
        <v>262821</v>
      </c>
      <c r="J12" s="76">
        <v>255501</v>
      </c>
      <c r="K12" s="76">
        <v>518322</v>
      </c>
      <c r="O12" s="81" t="s">
        <v>41</v>
      </c>
      <c r="P12" s="82">
        <v>25</v>
      </c>
      <c r="Q12" s="82">
        <v>50</v>
      </c>
      <c r="R12" s="83">
        <v>101183.00000000003</v>
      </c>
      <c r="S12" s="83">
        <v>238.77501616666672</v>
      </c>
      <c r="V12" s="79">
        <v>29</v>
      </c>
      <c r="W12" s="82">
        <v>9</v>
      </c>
      <c r="X12" s="82">
        <v>6</v>
      </c>
      <c r="Y12" s="82">
        <v>15</v>
      </c>
    </row>
    <row r="13" spans="1:25">
      <c r="A13" s="75" t="s">
        <v>42</v>
      </c>
      <c r="B13" s="76">
        <v>60</v>
      </c>
      <c r="C13" s="77">
        <v>19269</v>
      </c>
      <c r="D13" s="77">
        <v>401.66793640800648</v>
      </c>
      <c r="E13" s="77">
        <v>65595644.889999941</v>
      </c>
      <c r="H13" s="79">
        <v>65</v>
      </c>
      <c r="I13" s="76">
        <v>272812</v>
      </c>
      <c r="J13" s="76">
        <v>262617</v>
      </c>
      <c r="K13" s="76">
        <v>535429</v>
      </c>
      <c r="O13" s="81" t="s">
        <v>42</v>
      </c>
      <c r="P13" s="82">
        <v>25</v>
      </c>
      <c r="Q13" s="82">
        <v>39</v>
      </c>
      <c r="R13" s="83">
        <v>68615.48000000001</v>
      </c>
      <c r="S13" s="83">
        <v>207.59114985470086</v>
      </c>
      <c r="V13" s="79">
        <v>30</v>
      </c>
      <c r="W13" s="82">
        <v>6</v>
      </c>
      <c r="X13" s="82">
        <v>22</v>
      </c>
      <c r="Y13" s="82">
        <v>28</v>
      </c>
    </row>
    <row r="14" spans="1:25">
      <c r="A14" s="75" t="s">
        <v>41</v>
      </c>
      <c r="B14" s="76">
        <v>61</v>
      </c>
      <c r="C14" s="77">
        <v>95307</v>
      </c>
      <c r="D14" s="77">
        <v>559.88141319730244</v>
      </c>
      <c r="E14" s="77">
        <v>452240563.72000009</v>
      </c>
      <c r="H14" s="79">
        <v>66</v>
      </c>
      <c r="I14" s="76">
        <v>281675</v>
      </c>
      <c r="J14" s="76">
        <v>272761</v>
      </c>
      <c r="K14" s="76">
        <v>554436</v>
      </c>
      <c r="O14" s="81" t="s">
        <v>41</v>
      </c>
      <c r="P14" s="82">
        <v>26</v>
      </c>
      <c r="Q14" s="82">
        <v>10</v>
      </c>
      <c r="R14" s="83">
        <v>11658.96</v>
      </c>
      <c r="S14" s="83">
        <v>137.56601219999999</v>
      </c>
      <c r="V14" s="79">
        <v>31</v>
      </c>
      <c r="W14" s="82">
        <v>3</v>
      </c>
      <c r="X14" s="82">
        <v>33</v>
      </c>
      <c r="Y14" s="82">
        <v>36</v>
      </c>
    </row>
    <row r="15" spans="1:25">
      <c r="A15" s="75" t="s">
        <v>42</v>
      </c>
      <c r="B15" s="76">
        <v>61</v>
      </c>
      <c r="C15" s="77">
        <v>44237</v>
      </c>
      <c r="D15" s="77">
        <v>427.43360624925327</v>
      </c>
      <c r="E15" s="77">
        <v>160251829.42000014</v>
      </c>
      <c r="H15" s="79">
        <v>67</v>
      </c>
      <c r="I15" s="76">
        <v>294741</v>
      </c>
      <c r="J15" s="76">
        <v>298253</v>
      </c>
      <c r="K15" s="76">
        <v>592994</v>
      </c>
      <c r="O15" s="81" t="s">
        <v>42</v>
      </c>
      <c r="P15" s="82">
        <v>26</v>
      </c>
      <c r="Q15" s="82">
        <v>12</v>
      </c>
      <c r="R15" s="83">
        <v>12223.199999999999</v>
      </c>
      <c r="S15" s="83">
        <v>120.18631166666667</v>
      </c>
      <c r="V15" s="79">
        <v>32</v>
      </c>
      <c r="W15" s="82">
        <v>17</v>
      </c>
      <c r="X15" s="82">
        <v>50</v>
      </c>
      <c r="Y15" s="82">
        <v>67</v>
      </c>
    </row>
    <row r="16" spans="1:25">
      <c r="A16" s="75" t="s">
        <v>41</v>
      </c>
      <c r="B16" s="76">
        <v>62</v>
      </c>
      <c r="C16" s="77">
        <v>193782</v>
      </c>
      <c r="D16" s="77">
        <v>565.43611603752004</v>
      </c>
      <c r="E16" s="77">
        <v>928636271.81000376</v>
      </c>
      <c r="H16" s="79">
        <v>68</v>
      </c>
      <c r="I16" s="76">
        <v>297271</v>
      </c>
      <c r="J16" s="76">
        <v>306224</v>
      </c>
      <c r="K16" s="76">
        <v>603495</v>
      </c>
      <c r="O16" s="81" t="s">
        <v>41</v>
      </c>
      <c r="P16" s="82">
        <v>27</v>
      </c>
      <c r="Q16" s="82">
        <v>5</v>
      </c>
      <c r="R16" s="83">
        <v>7071.6099999999988</v>
      </c>
      <c r="S16" s="83">
        <v>166.87820998333333</v>
      </c>
      <c r="V16" s="79">
        <v>33</v>
      </c>
      <c r="W16" s="82">
        <v>16</v>
      </c>
      <c r="X16" s="82">
        <v>64</v>
      </c>
      <c r="Y16" s="82">
        <v>80</v>
      </c>
    </row>
    <row r="17" spans="1:25">
      <c r="A17" s="75" t="s">
        <v>42</v>
      </c>
      <c r="B17" s="76">
        <v>62</v>
      </c>
      <c r="C17" s="77">
        <v>170152</v>
      </c>
      <c r="D17" s="77">
        <v>367.69277756437083</v>
      </c>
      <c r="E17" s="77">
        <v>530237967.26999038</v>
      </c>
      <c r="H17" s="79">
        <v>69</v>
      </c>
      <c r="I17" s="76">
        <v>297306</v>
      </c>
      <c r="J17" s="76">
        <v>307072</v>
      </c>
      <c r="K17" s="76">
        <v>604378</v>
      </c>
      <c r="O17" s="81" t="s">
        <v>42</v>
      </c>
      <c r="P17" s="82">
        <v>27</v>
      </c>
      <c r="Q17" s="82">
        <v>11</v>
      </c>
      <c r="R17" s="83">
        <v>8284.14</v>
      </c>
      <c r="S17" s="83">
        <v>88.859953227272726</v>
      </c>
      <c r="V17" s="79">
        <v>34</v>
      </c>
      <c r="W17" s="82">
        <v>5</v>
      </c>
      <c r="X17" s="82">
        <v>84</v>
      </c>
      <c r="Y17" s="82">
        <v>89</v>
      </c>
    </row>
    <row r="18" spans="1:25">
      <c r="A18" s="75" t="s">
        <v>41</v>
      </c>
      <c r="B18" s="76">
        <v>63</v>
      </c>
      <c r="C18" s="77">
        <v>243572</v>
      </c>
      <c r="D18" s="77">
        <v>626.41705476831805</v>
      </c>
      <c r="E18" s="77">
        <v>1293122295.6199765</v>
      </c>
      <c r="H18" s="79">
        <v>70</v>
      </c>
      <c r="I18" s="76">
        <v>291240</v>
      </c>
      <c r="J18" s="76">
        <v>300977</v>
      </c>
      <c r="K18" s="76">
        <v>592217</v>
      </c>
      <c r="O18" s="81" t="s">
        <v>41</v>
      </c>
      <c r="P18" s="82">
        <v>28</v>
      </c>
      <c r="Q18" s="82">
        <v>9</v>
      </c>
      <c r="R18" s="83">
        <v>12397.81</v>
      </c>
      <c r="S18" s="83">
        <v>162.53758499074073</v>
      </c>
      <c r="V18" s="79">
        <v>35</v>
      </c>
      <c r="W18" s="82">
        <v>15</v>
      </c>
      <c r="X18" s="82">
        <v>134</v>
      </c>
      <c r="Y18" s="82">
        <v>149</v>
      </c>
    </row>
    <row r="19" spans="1:25">
      <c r="A19" s="75" t="s">
        <v>42</v>
      </c>
      <c r="B19" s="76">
        <v>63</v>
      </c>
      <c r="C19" s="77">
        <v>236084</v>
      </c>
      <c r="D19" s="77">
        <v>375.35389787354404</v>
      </c>
      <c r="E19" s="77">
        <v>751028035.52998817</v>
      </c>
      <c r="H19" s="79">
        <v>71</v>
      </c>
      <c r="I19" s="76">
        <v>295051</v>
      </c>
      <c r="J19" s="76">
        <v>302785</v>
      </c>
      <c r="K19" s="76">
        <v>597836</v>
      </c>
      <c r="O19" s="81" t="s">
        <v>42</v>
      </c>
      <c r="P19" s="82">
        <v>28</v>
      </c>
      <c r="Q19" s="82">
        <v>6</v>
      </c>
      <c r="R19" s="83">
        <v>2589.9900000000002</v>
      </c>
      <c r="S19" s="83">
        <v>50.932872791666654</v>
      </c>
      <c r="V19" s="79">
        <v>36</v>
      </c>
      <c r="W19" s="82">
        <v>25</v>
      </c>
      <c r="X19" s="82">
        <v>153</v>
      </c>
      <c r="Y19" s="82">
        <v>178</v>
      </c>
    </row>
    <row r="20" spans="1:25">
      <c r="A20" s="75" t="s">
        <v>41</v>
      </c>
      <c r="B20" s="76">
        <v>64</v>
      </c>
      <c r="C20" s="77">
        <v>262821</v>
      </c>
      <c r="D20" s="77">
        <v>664.13357889312203</v>
      </c>
      <c r="E20" s="77">
        <v>1479326941.209991</v>
      </c>
      <c r="H20" s="79">
        <v>72</v>
      </c>
      <c r="I20" s="76">
        <v>286044</v>
      </c>
      <c r="J20" s="76">
        <v>294054</v>
      </c>
      <c r="K20" s="76">
        <v>580098</v>
      </c>
      <c r="O20" s="81" t="s">
        <v>41</v>
      </c>
      <c r="P20" s="82">
        <v>29</v>
      </c>
      <c r="Q20" s="82">
        <v>9</v>
      </c>
      <c r="R20" s="83">
        <v>9447.1299999999992</v>
      </c>
      <c r="S20" s="83">
        <v>123.85362376851852</v>
      </c>
      <c r="V20" s="79">
        <v>37</v>
      </c>
      <c r="W20" s="82">
        <v>33</v>
      </c>
      <c r="X20" s="82">
        <v>186</v>
      </c>
      <c r="Y20" s="82">
        <v>219</v>
      </c>
    </row>
    <row r="21" spans="1:25">
      <c r="A21" s="75" t="s">
        <v>42</v>
      </c>
      <c r="B21" s="76">
        <v>64</v>
      </c>
      <c r="C21" s="77">
        <v>255501</v>
      </c>
      <c r="D21" s="77">
        <v>384.58813455789419</v>
      </c>
      <c r="E21" s="77">
        <v>832793160.25999534</v>
      </c>
      <c r="H21" s="79">
        <v>73</v>
      </c>
      <c r="I21" s="76">
        <v>292402</v>
      </c>
      <c r="J21" s="76">
        <v>294021</v>
      </c>
      <c r="K21" s="76">
        <v>586423</v>
      </c>
      <c r="O21" s="81" t="s">
        <v>42</v>
      </c>
      <c r="P21" s="82">
        <v>29</v>
      </c>
      <c r="Q21" s="82">
        <v>6</v>
      </c>
      <c r="R21" s="83">
        <v>3212.2700000000004</v>
      </c>
      <c r="S21" s="83">
        <v>63.170181847222224</v>
      </c>
      <c r="V21" s="79">
        <v>38</v>
      </c>
      <c r="W21" s="82">
        <v>43</v>
      </c>
      <c r="X21" s="82">
        <v>280</v>
      </c>
      <c r="Y21" s="82">
        <v>323</v>
      </c>
    </row>
    <row r="22" spans="1:25">
      <c r="A22" s="75" t="s">
        <v>41</v>
      </c>
      <c r="B22" s="76">
        <v>65</v>
      </c>
      <c r="C22" s="77">
        <v>272812</v>
      </c>
      <c r="D22" s="77">
        <v>682.67367444413139</v>
      </c>
      <c r="E22" s="77">
        <v>1578429864.8700144</v>
      </c>
      <c r="H22" s="79">
        <v>74</v>
      </c>
      <c r="I22" s="76">
        <v>282450</v>
      </c>
      <c r="J22" s="76">
        <v>286588</v>
      </c>
      <c r="K22" s="76">
        <v>569038</v>
      </c>
      <c r="O22" s="81" t="s">
        <v>41</v>
      </c>
      <c r="P22" s="82">
        <v>30</v>
      </c>
      <c r="Q22" s="82">
        <v>6</v>
      </c>
      <c r="R22" s="83">
        <v>7749.34</v>
      </c>
      <c r="S22" s="83">
        <v>152.39292369444445</v>
      </c>
      <c r="V22" s="79">
        <v>39</v>
      </c>
      <c r="W22" s="82">
        <v>35</v>
      </c>
      <c r="X22" s="82">
        <v>335</v>
      </c>
      <c r="Y22" s="82">
        <v>370</v>
      </c>
    </row>
    <row r="23" spans="1:25">
      <c r="A23" s="75" t="s">
        <v>42</v>
      </c>
      <c r="B23" s="76">
        <v>65</v>
      </c>
      <c r="C23" s="77">
        <v>262617</v>
      </c>
      <c r="D23" s="77">
        <v>388.35516746352158</v>
      </c>
      <c r="E23" s="77">
        <v>864371797.55999112</v>
      </c>
      <c r="H23" s="79">
        <v>75</v>
      </c>
      <c r="I23" s="76">
        <v>278376</v>
      </c>
      <c r="J23" s="76">
        <v>276914</v>
      </c>
      <c r="K23" s="76">
        <v>555290</v>
      </c>
      <c r="O23" s="81" t="s">
        <v>42</v>
      </c>
      <c r="P23" s="82">
        <v>30</v>
      </c>
      <c r="Q23" s="82">
        <v>22</v>
      </c>
      <c r="R23" s="83">
        <v>17880.070000000003</v>
      </c>
      <c r="S23" s="83">
        <v>95.895420882575777</v>
      </c>
      <c r="V23" s="79">
        <v>40</v>
      </c>
      <c r="W23" s="82">
        <v>40</v>
      </c>
      <c r="X23" s="82">
        <v>350</v>
      </c>
      <c r="Y23" s="82">
        <v>390</v>
      </c>
    </row>
    <row r="24" spans="1:25">
      <c r="A24" s="75" t="s">
        <v>41</v>
      </c>
      <c r="B24" s="76">
        <v>66</v>
      </c>
      <c r="C24" s="77">
        <v>281675</v>
      </c>
      <c r="D24" s="77">
        <v>694.04414600929636</v>
      </c>
      <c r="E24" s="77">
        <v>1656853321.5099547</v>
      </c>
      <c r="H24" s="79">
        <v>76</v>
      </c>
      <c r="I24" s="76">
        <v>266586</v>
      </c>
      <c r="J24" s="76">
        <v>265772</v>
      </c>
      <c r="K24" s="76">
        <v>532358</v>
      </c>
      <c r="O24" s="81" t="s">
        <v>41</v>
      </c>
      <c r="P24" s="82">
        <v>31</v>
      </c>
      <c r="Q24" s="82">
        <v>3</v>
      </c>
      <c r="R24" s="83">
        <v>2560.67</v>
      </c>
      <c r="S24" s="83">
        <v>100.71257369444444</v>
      </c>
      <c r="V24" s="79">
        <v>41</v>
      </c>
      <c r="W24" s="82">
        <v>50</v>
      </c>
      <c r="X24" s="82">
        <v>543</v>
      </c>
      <c r="Y24" s="82">
        <v>593</v>
      </c>
    </row>
    <row r="25" spans="1:25">
      <c r="A25" s="75" t="s">
        <v>42</v>
      </c>
      <c r="B25" s="76">
        <v>66</v>
      </c>
      <c r="C25" s="77">
        <v>272761</v>
      </c>
      <c r="D25" s="77">
        <v>389.77859556855901</v>
      </c>
      <c r="E25" s="77">
        <v>901050069.97001803</v>
      </c>
      <c r="H25" s="79">
        <v>77</v>
      </c>
      <c r="I25" s="76">
        <v>247083</v>
      </c>
      <c r="J25" s="76">
        <v>245691</v>
      </c>
      <c r="K25" s="76">
        <v>492774</v>
      </c>
      <c r="O25" s="81" t="s">
        <v>42</v>
      </c>
      <c r="P25" s="82">
        <v>31</v>
      </c>
      <c r="Q25" s="82">
        <v>33</v>
      </c>
      <c r="R25" s="83">
        <v>29384.359999999997</v>
      </c>
      <c r="S25" s="83">
        <v>105.06392758585858</v>
      </c>
      <c r="V25" s="79">
        <v>42</v>
      </c>
      <c r="W25" s="82">
        <v>69</v>
      </c>
      <c r="X25" s="82">
        <v>636</v>
      </c>
      <c r="Y25" s="82">
        <v>705</v>
      </c>
    </row>
    <row r="26" spans="1:25">
      <c r="A26" s="75" t="s">
        <v>41</v>
      </c>
      <c r="B26" s="76">
        <v>67</v>
      </c>
      <c r="C26" s="77">
        <v>294741</v>
      </c>
      <c r="D26" s="77">
        <v>689.01330215888004</v>
      </c>
      <c r="E26" s="77">
        <v>1721142479.2000141</v>
      </c>
      <c r="H26" s="79">
        <v>78</v>
      </c>
      <c r="I26" s="76">
        <v>186086</v>
      </c>
      <c r="J26" s="76">
        <v>181731</v>
      </c>
      <c r="K26" s="76">
        <v>367817</v>
      </c>
      <c r="O26" s="81" t="s">
        <v>41</v>
      </c>
      <c r="P26" s="82">
        <v>32</v>
      </c>
      <c r="Q26" s="82">
        <v>17</v>
      </c>
      <c r="R26" s="83">
        <v>22586.38</v>
      </c>
      <c r="S26" s="83">
        <v>156.76497765686275</v>
      </c>
      <c r="V26" s="79">
        <v>43</v>
      </c>
      <c r="W26" s="82">
        <v>88</v>
      </c>
      <c r="X26" s="82">
        <v>777</v>
      </c>
      <c r="Y26" s="82">
        <v>865</v>
      </c>
    </row>
    <row r="27" spans="1:25">
      <c r="A27" s="75" t="s">
        <v>42</v>
      </c>
      <c r="B27" s="76">
        <v>67</v>
      </c>
      <c r="C27" s="77">
        <v>298253</v>
      </c>
      <c r="D27" s="77">
        <v>369.20582718041004</v>
      </c>
      <c r="E27" s="77">
        <v>933258667.19999373</v>
      </c>
      <c r="H27" s="79">
        <v>79</v>
      </c>
      <c r="I27" s="76">
        <v>177110</v>
      </c>
      <c r="J27" s="76">
        <v>172040</v>
      </c>
      <c r="K27" s="76">
        <v>349150</v>
      </c>
      <c r="O27" s="81" t="s">
        <v>42</v>
      </c>
      <c r="P27" s="82">
        <v>32</v>
      </c>
      <c r="Q27" s="82">
        <v>50</v>
      </c>
      <c r="R27" s="83">
        <v>48916.169999999991</v>
      </c>
      <c r="S27" s="83">
        <v>115.43400850499997</v>
      </c>
      <c r="V27" s="79">
        <v>44</v>
      </c>
      <c r="W27" s="82">
        <v>118</v>
      </c>
      <c r="X27" s="82">
        <v>848</v>
      </c>
      <c r="Y27" s="82">
        <v>966</v>
      </c>
    </row>
    <row r="28" spans="1:25">
      <c r="A28" s="75" t="s">
        <v>41</v>
      </c>
      <c r="B28" s="76">
        <v>68</v>
      </c>
      <c r="C28" s="77">
        <v>297271</v>
      </c>
      <c r="D28" s="77">
        <v>691.19144308907016</v>
      </c>
      <c r="E28" s="77">
        <v>1741404094.7399998</v>
      </c>
      <c r="H28" s="79">
        <v>80</v>
      </c>
      <c r="I28" s="76">
        <v>165479</v>
      </c>
      <c r="J28" s="76">
        <v>160177</v>
      </c>
      <c r="K28" s="76">
        <v>325656</v>
      </c>
      <c r="O28" s="81" t="s">
        <v>41</v>
      </c>
      <c r="P28" s="82">
        <v>33</v>
      </c>
      <c r="Q28" s="82">
        <v>16</v>
      </c>
      <c r="R28" s="83">
        <v>11833.21</v>
      </c>
      <c r="S28" s="83">
        <v>87.263760619791654</v>
      </c>
      <c r="V28" s="79">
        <v>45</v>
      </c>
      <c r="W28" s="82">
        <v>116</v>
      </c>
      <c r="X28" s="82">
        <v>984</v>
      </c>
      <c r="Y28" s="82">
        <v>1100</v>
      </c>
    </row>
    <row r="29" spans="1:25">
      <c r="A29" s="75" t="s">
        <v>42</v>
      </c>
      <c r="B29" s="76">
        <v>68</v>
      </c>
      <c r="C29" s="77">
        <v>306224</v>
      </c>
      <c r="D29" s="77">
        <v>366.22457007342518</v>
      </c>
      <c r="E29" s="77">
        <v>950463332.83000207</v>
      </c>
      <c r="H29" s="79">
        <v>81</v>
      </c>
      <c r="I29" s="76">
        <v>147322</v>
      </c>
      <c r="J29" s="76">
        <v>142399</v>
      </c>
      <c r="K29" s="76">
        <v>289721</v>
      </c>
      <c r="O29" s="81" t="s">
        <v>42</v>
      </c>
      <c r="P29" s="82">
        <v>33</v>
      </c>
      <c r="Q29" s="82">
        <v>64</v>
      </c>
      <c r="R29" s="83">
        <v>59453.03</v>
      </c>
      <c r="S29" s="83">
        <v>109.6087827825521</v>
      </c>
      <c r="V29" s="79">
        <v>46</v>
      </c>
      <c r="W29" s="82">
        <v>148</v>
      </c>
      <c r="X29" s="82">
        <v>1177</v>
      </c>
      <c r="Y29" s="82">
        <v>1325</v>
      </c>
    </row>
    <row r="30" spans="1:25">
      <c r="A30" s="75" t="s">
        <v>41</v>
      </c>
      <c r="B30" s="76">
        <v>69</v>
      </c>
      <c r="C30" s="77">
        <v>297306</v>
      </c>
      <c r="D30" s="77">
        <v>697.02922479332858</v>
      </c>
      <c r="E30" s="77">
        <v>1756318700.8099971</v>
      </c>
      <c r="H30" s="79">
        <v>82</v>
      </c>
      <c r="I30" s="76">
        <v>127682</v>
      </c>
      <c r="J30" s="76">
        <v>124197</v>
      </c>
      <c r="K30" s="76">
        <v>251879</v>
      </c>
      <c r="O30" s="81" t="s">
        <v>41</v>
      </c>
      <c r="P30" s="82">
        <v>34</v>
      </c>
      <c r="Q30" s="82">
        <v>5</v>
      </c>
      <c r="R30" s="83">
        <v>4992.72</v>
      </c>
      <c r="S30" s="83">
        <v>117.81987079999999</v>
      </c>
      <c r="V30" s="79">
        <v>47</v>
      </c>
      <c r="W30" s="82">
        <v>156</v>
      </c>
      <c r="X30" s="82">
        <v>1353</v>
      </c>
      <c r="Y30" s="82">
        <v>1509</v>
      </c>
    </row>
    <row r="31" spans="1:25">
      <c r="A31" s="75" t="s">
        <v>42</v>
      </c>
      <c r="B31" s="76">
        <v>69</v>
      </c>
      <c r="C31" s="77">
        <v>307072</v>
      </c>
      <c r="D31" s="77">
        <v>363.10083535168042</v>
      </c>
      <c r="E31" s="77">
        <v>944965884.99000382</v>
      </c>
      <c r="H31" s="79">
        <v>83</v>
      </c>
      <c r="I31" s="76">
        <v>125848</v>
      </c>
      <c r="J31" s="76">
        <v>123662</v>
      </c>
      <c r="K31" s="76">
        <v>249510</v>
      </c>
      <c r="O31" s="81" t="s">
        <v>42</v>
      </c>
      <c r="P31" s="82">
        <v>34</v>
      </c>
      <c r="Q31" s="82">
        <v>84</v>
      </c>
      <c r="R31" s="83">
        <v>80665.13</v>
      </c>
      <c r="S31" s="83">
        <v>113.30729917361116</v>
      </c>
      <c r="V31" s="79">
        <v>48</v>
      </c>
      <c r="W31" s="82">
        <v>187</v>
      </c>
      <c r="X31" s="82">
        <v>1542</v>
      </c>
      <c r="Y31" s="82">
        <v>1729</v>
      </c>
    </row>
    <row r="32" spans="1:25">
      <c r="A32" s="75" t="s">
        <v>41</v>
      </c>
      <c r="B32" s="76">
        <v>70</v>
      </c>
      <c r="C32" s="77">
        <v>291240</v>
      </c>
      <c r="D32" s="77">
        <v>707.14398906398662</v>
      </c>
      <c r="E32" s="77">
        <v>1745450515.2199545</v>
      </c>
      <c r="H32" s="79">
        <v>84</v>
      </c>
      <c r="I32" s="76">
        <v>119545</v>
      </c>
      <c r="J32" s="76">
        <v>124044</v>
      </c>
      <c r="K32" s="76">
        <v>243589</v>
      </c>
      <c r="O32" s="81" t="s">
        <v>41</v>
      </c>
      <c r="P32" s="82">
        <v>35</v>
      </c>
      <c r="Q32" s="82">
        <v>15</v>
      </c>
      <c r="R32" s="83">
        <v>28311.800000000003</v>
      </c>
      <c r="S32" s="83">
        <v>222.70376455555552</v>
      </c>
      <c r="V32" s="79">
        <v>49</v>
      </c>
      <c r="W32" s="82">
        <v>276</v>
      </c>
      <c r="X32" s="82">
        <v>1874</v>
      </c>
      <c r="Y32" s="82">
        <v>2150</v>
      </c>
    </row>
    <row r="33" spans="1:25">
      <c r="A33" s="75" t="s">
        <v>42</v>
      </c>
      <c r="B33" s="76">
        <v>70</v>
      </c>
      <c r="C33" s="77">
        <v>300977</v>
      </c>
      <c r="D33" s="77">
        <v>360.49751722420234</v>
      </c>
      <c r="E33" s="77">
        <v>919568850.13000357</v>
      </c>
      <c r="H33" s="79">
        <v>85</v>
      </c>
      <c r="I33" s="76">
        <v>108868</v>
      </c>
      <c r="J33" s="76">
        <v>115160</v>
      </c>
      <c r="K33" s="76">
        <v>224028</v>
      </c>
      <c r="O33" s="81" t="s">
        <v>42</v>
      </c>
      <c r="P33" s="82">
        <v>35</v>
      </c>
      <c r="Q33" s="82">
        <v>134</v>
      </c>
      <c r="R33" s="83">
        <v>148738.88</v>
      </c>
      <c r="S33" s="83">
        <v>130.96976380099508</v>
      </c>
      <c r="V33" s="79">
        <v>50</v>
      </c>
      <c r="W33" s="82">
        <v>301</v>
      </c>
      <c r="X33" s="82">
        <v>2161</v>
      </c>
      <c r="Y33" s="82">
        <v>2462</v>
      </c>
    </row>
    <row r="34" spans="1:25">
      <c r="A34" s="75" t="s">
        <v>41</v>
      </c>
      <c r="B34" s="76">
        <v>71</v>
      </c>
      <c r="C34" s="77">
        <v>295051</v>
      </c>
      <c r="D34" s="77">
        <v>708.84596285511714</v>
      </c>
      <c r="E34" s="77">
        <v>1772546452.6000068</v>
      </c>
      <c r="H34" s="79">
        <v>86</v>
      </c>
      <c r="I34" s="76">
        <v>97524</v>
      </c>
      <c r="J34" s="76">
        <v>107327</v>
      </c>
      <c r="K34" s="76">
        <v>204851</v>
      </c>
      <c r="O34" s="81" t="s">
        <v>41</v>
      </c>
      <c r="P34" s="82">
        <v>36</v>
      </c>
      <c r="Q34" s="82">
        <v>25</v>
      </c>
      <c r="R34" s="83">
        <v>31485.16</v>
      </c>
      <c r="S34" s="83">
        <v>148.59946014666667</v>
      </c>
      <c r="V34" s="79">
        <v>51</v>
      </c>
      <c r="W34" s="82">
        <v>351</v>
      </c>
      <c r="X34" s="82">
        <v>2526</v>
      </c>
      <c r="Y34" s="82">
        <v>2877</v>
      </c>
    </row>
    <row r="35" spans="1:25">
      <c r="A35" s="75" t="s">
        <v>42</v>
      </c>
      <c r="B35" s="76">
        <v>71</v>
      </c>
      <c r="C35" s="77">
        <v>302785</v>
      </c>
      <c r="D35" s="77">
        <v>354.77628054127729</v>
      </c>
      <c r="E35" s="77">
        <v>910411210.71000588</v>
      </c>
      <c r="H35" s="79">
        <v>87</v>
      </c>
      <c r="I35" s="76">
        <v>87944</v>
      </c>
      <c r="J35" s="76">
        <v>100734</v>
      </c>
      <c r="K35" s="76">
        <v>188678</v>
      </c>
      <c r="O35" s="81" t="s">
        <v>42</v>
      </c>
      <c r="P35" s="82">
        <v>36</v>
      </c>
      <c r="Q35" s="82">
        <v>153</v>
      </c>
      <c r="R35" s="83">
        <v>165165.42000000001</v>
      </c>
      <c r="S35" s="83">
        <v>127.3734848464052</v>
      </c>
      <c r="V35" s="79">
        <v>52</v>
      </c>
      <c r="W35" s="82">
        <v>355</v>
      </c>
      <c r="X35" s="82">
        <v>2738</v>
      </c>
      <c r="Y35" s="82">
        <v>3093</v>
      </c>
    </row>
    <row r="36" spans="1:25">
      <c r="A36" s="75" t="s">
        <v>41</v>
      </c>
      <c r="B36" s="76">
        <v>72</v>
      </c>
      <c r="C36" s="77">
        <v>286044</v>
      </c>
      <c r="D36" s="77">
        <v>723.47763333296678</v>
      </c>
      <c r="E36" s="77">
        <v>1753907220.6999826</v>
      </c>
      <c r="H36" s="79">
        <v>88</v>
      </c>
      <c r="I36" s="76">
        <v>75332</v>
      </c>
      <c r="J36" s="76">
        <v>91647</v>
      </c>
      <c r="K36" s="76">
        <v>166979</v>
      </c>
      <c r="O36" s="81" t="s">
        <v>41</v>
      </c>
      <c r="P36" s="82">
        <v>37</v>
      </c>
      <c r="Q36" s="82">
        <v>33</v>
      </c>
      <c r="R36" s="83">
        <v>33238.519999999997</v>
      </c>
      <c r="S36" s="83">
        <v>118.84449613131312</v>
      </c>
      <c r="V36" s="79">
        <v>53</v>
      </c>
      <c r="W36" s="82">
        <v>370</v>
      </c>
      <c r="X36" s="82">
        <v>3160</v>
      </c>
      <c r="Y36" s="82">
        <v>3530</v>
      </c>
    </row>
    <row r="37" spans="1:25">
      <c r="A37" s="75" t="s">
        <v>42</v>
      </c>
      <c r="B37" s="76">
        <v>72</v>
      </c>
      <c r="C37" s="77">
        <v>294054</v>
      </c>
      <c r="D37" s="77">
        <v>350.69384885619178</v>
      </c>
      <c r="E37" s="77">
        <v>873984849.48000729</v>
      </c>
      <c r="H37" s="79">
        <v>89</v>
      </c>
      <c r="I37" s="76">
        <v>66201</v>
      </c>
      <c r="J37" s="76">
        <v>85835</v>
      </c>
      <c r="K37" s="76">
        <v>152036</v>
      </c>
      <c r="O37" s="81" t="s">
        <v>42</v>
      </c>
      <c r="P37" s="82">
        <v>37</v>
      </c>
      <c r="Q37" s="82">
        <v>186</v>
      </c>
      <c r="R37" s="83">
        <v>228614.04000000015</v>
      </c>
      <c r="S37" s="83">
        <v>145.02447098387094</v>
      </c>
      <c r="V37" s="79">
        <v>54</v>
      </c>
      <c r="W37" s="82">
        <v>421</v>
      </c>
      <c r="X37" s="82">
        <v>3351</v>
      </c>
      <c r="Y37" s="82">
        <v>3772</v>
      </c>
    </row>
    <row r="38" spans="1:25">
      <c r="A38" s="75" t="s">
        <v>41</v>
      </c>
      <c r="B38" s="76">
        <v>73</v>
      </c>
      <c r="C38" s="77">
        <v>292402</v>
      </c>
      <c r="D38" s="77">
        <v>726.02123662791928</v>
      </c>
      <c r="E38" s="77">
        <v>1799195380.7399588</v>
      </c>
      <c r="H38" s="79">
        <v>90</v>
      </c>
      <c r="I38" s="76">
        <v>54214</v>
      </c>
      <c r="J38" s="76">
        <v>77489</v>
      </c>
      <c r="K38" s="76">
        <v>131703</v>
      </c>
      <c r="O38" s="81" t="s">
        <v>41</v>
      </c>
      <c r="P38" s="82">
        <v>38</v>
      </c>
      <c r="Q38" s="82">
        <v>43</v>
      </c>
      <c r="R38" s="83">
        <v>49304.95</v>
      </c>
      <c r="S38" s="83">
        <v>135.29240059108525</v>
      </c>
      <c r="V38" s="79">
        <v>55</v>
      </c>
      <c r="W38" s="82">
        <v>949</v>
      </c>
      <c r="X38" s="82">
        <v>8547</v>
      </c>
      <c r="Y38" s="82">
        <v>9496</v>
      </c>
    </row>
    <row r="39" spans="1:25">
      <c r="A39" s="75" t="s">
        <v>42</v>
      </c>
      <c r="B39" s="76">
        <v>73</v>
      </c>
      <c r="C39" s="77">
        <v>294021</v>
      </c>
      <c r="D39" s="77">
        <v>351.09352560104298</v>
      </c>
      <c r="E39" s="77">
        <v>874882713.39000118</v>
      </c>
      <c r="H39" s="79">
        <v>91</v>
      </c>
      <c r="I39" s="76">
        <v>46031</v>
      </c>
      <c r="J39" s="76">
        <v>71234</v>
      </c>
      <c r="K39" s="76">
        <v>117265</v>
      </c>
      <c r="O39" s="81" t="s">
        <v>42</v>
      </c>
      <c r="P39" s="82">
        <v>38</v>
      </c>
      <c r="Q39" s="82">
        <v>280</v>
      </c>
      <c r="R39" s="83">
        <v>317608.84999999992</v>
      </c>
      <c r="S39" s="83">
        <v>133.83999128422622</v>
      </c>
      <c r="V39" s="79">
        <v>56</v>
      </c>
      <c r="W39" s="82">
        <v>1308</v>
      </c>
      <c r="X39" s="82">
        <v>10819</v>
      </c>
      <c r="Y39" s="82">
        <v>12127</v>
      </c>
    </row>
    <row r="40" spans="1:25">
      <c r="A40" s="75" t="s">
        <v>41</v>
      </c>
      <c r="B40" s="76">
        <v>74</v>
      </c>
      <c r="C40" s="77">
        <v>282450</v>
      </c>
      <c r="D40" s="77">
        <v>758.37163871973439</v>
      </c>
      <c r="E40" s="77">
        <v>1815399980.4199884</v>
      </c>
      <c r="H40" s="79">
        <v>92</v>
      </c>
      <c r="I40" s="76">
        <v>36451</v>
      </c>
      <c r="J40" s="76">
        <v>60833</v>
      </c>
      <c r="K40" s="76">
        <v>97284</v>
      </c>
      <c r="O40" s="81" t="s">
        <v>41</v>
      </c>
      <c r="P40" s="82">
        <v>39</v>
      </c>
      <c r="Q40" s="82">
        <v>35</v>
      </c>
      <c r="R40" s="83">
        <v>39809.47</v>
      </c>
      <c r="S40" s="83">
        <v>134.20530612619046</v>
      </c>
      <c r="V40" s="79">
        <v>57</v>
      </c>
      <c r="W40" s="82">
        <v>1453</v>
      </c>
      <c r="X40" s="82">
        <v>13503</v>
      </c>
      <c r="Y40" s="82">
        <v>14956</v>
      </c>
    </row>
    <row r="41" spans="1:25">
      <c r="A41" s="75" t="s">
        <v>42</v>
      </c>
      <c r="B41" s="76">
        <v>74</v>
      </c>
      <c r="C41" s="77">
        <v>286588</v>
      </c>
      <c r="D41" s="77">
        <v>351.60870628654465</v>
      </c>
      <c r="E41" s="77">
        <v>854016548.48999083</v>
      </c>
      <c r="H41" s="79">
        <v>93</v>
      </c>
      <c r="I41" s="76">
        <v>29015</v>
      </c>
      <c r="J41" s="76">
        <v>50841</v>
      </c>
      <c r="K41" s="76">
        <v>79856</v>
      </c>
      <c r="O41" s="81" t="s">
        <v>42</v>
      </c>
      <c r="P41" s="82">
        <v>39</v>
      </c>
      <c r="Q41" s="82">
        <v>335</v>
      </c>
      <c r="R41" s="83">
        <v>460921.9099999998</v>
      </c>
      <c r="S41" s="83">
        <v>162.34311750472637</v>
      </c>
      <c r="V41" s="79">
        <v>58</v>
      </c>
      <c r="W41" s="82">
        <v>1772</v>
      </c>
      <c r="X41" s="82">
        <v>15531</v>
      </c>
      <c r="Y41" s="82">
        <v>17303</v>
      </c>
    </row>
    <row r="42" spans="1:25">
      <c r="A42" s="75" t="s">
        <v>41</v>
      </c>
      <c r="B42" s="76">
        <v>75</v>
      </c>
      <c r="C42" s="77">
        <v>278376</v>
      </c>
      <c r="D42" s="77">
        <v>774.07077695213968</v>
      </c>
      <c r="E42" s="77">
        <v>1826253774.4599764</v>
      </c>
      <c r="H42" s="79">
        <v>94</v>
      </c>
      <c r="I42" s="76">
        <v>20048</v>
      </c>
      <c r="J42" s="76">
        <v>38981</v>
      </c>
      <c r="K42" s="76">
        <v>59029</v>
      </c>
      <c r="O42" s="81" t="s">
        <v>41</v>
      </c>
      <c r="P42" s="82">
        <v>40</v>
      </c>
      <c r="Q42" s="82">
        <v>40</v>
      </c>
      <c r="R42" s="83">
        <v>45831.200000000004</v>
      </c>
      <c r="S42" s="83">
        <v>135.19249183333332</v>
      </c>
      <c r="V42" s="79">
        <v>59</v>
      </c>
      <c r="W42" s="82">
        <v>2264</v>
      </c>
      <c r="X42" s="82">
        <v>18589</v>
      </c>
      <c r="Y42" s="82">
        <v>20853</v>
      </c>
    </row>
    <row r="43" spans="1:25">
      <c r="A43" s="75" t="s">
        <v>42</v>
      </c>
      <c r="B43" s="76">
        <v>75</v>
      </c>
      <c r="C43" s="77">
        <v>276914</v>
      </c>
      <c r="D43" s="77">
        <v>352.09398548609721</v>
      </c>
      <c r="E43" s="77">
        <v>826327457.27999926</v>
      </c>
      <c r="H43" s="79">
        <v>95</v>
      </c>
      <c r="I43" s="76">
        <v>14499</v>
      </c>
      <c r="J43" s="76">
        <v>30108</v>
      </c>
      <c r="K43" s="76">
        <v>44607</v>
      </c>
      <c r="O43" s="81" t="s">
        <v>42</v>
      </c>
      <c r="P43" s="82">
        <v>40</v>
      </c>
      <c r="Q43" s="82">
        <v>350</v>
      </c>
      <c r="R43" s="83">
        <v>465127.69999999978</v>
      </c>
      <c r="S43" s="83">
        <v>156.80340724523808</v>
      </c>
      <c r="V43" s="79">
        <v>60</v>
      </c>
      <c r="W43" s="82">
        <v>2757</v>
      </c>
      <c r="X43" s="82">
        <v>21793</v>
      </c>
      <c r="Y43" s="82">
        <v>24550</v>
      </c>
    </row>
    <row r="44" spans="1:25">
      <c r="A44" s="75" t="s">
        <v>41</v>
      </c>
      <c r="B44" s="76">
        <v>76</v>
      </c>
      <c r="C44" s="77">
        <v>266586</v>
      </c>
      <c r="D44" s="77">
        <v>801.69151803715715</v>
      </c>
      <c r="E44" s="77">
        <v>1811312112.6699901</v>
      </c>
      <c r="H44" s="79">
        <v>96</v>
      </c>
      <c r="I44" s="76">
        <v>9900</v>
      </c>
      <c r="J44" s="76">
        <v>23015</v>
      </c>
      <c r="K44" s="76">
        <v>32915</v>
      </c>
      <c r="O44" s="81" t="s">
        <v>41</v>
      </c>
      <c r="P44" s="82">
        <v>41</v>
      </c>
      <c r="Q44" s="82">
        <v>50</v>
      </c>
      <c r="R44" s="83">
        <v>74507.529999999984</v>
      </c>
      <c r="S44" s="83">
        <v>175.82535287833335</v>
      </c>
      <c r="V44" s="79">
        <v>61</v>
      </c>
      <c r="W44" s="82">
        <v>3251</v>
      </c>
      <c r="X44" s="82">
        <v>24966</v>
      </c>
      <c r="Y44" s="82">
        <v>28217</v>
      </c>
    </row>
    <row r="45" spans="1:25">
      <c r="A45" s="75" t="s">
        <v>42</v>
      </c>
      <c r="B45" s="76">
        <v>76</v>
      </c>
      <c r="C45" s="77">
        <v>265772</v>
      </c>
      <c r="D45" s="77">
        <v>353.29286520767039</v>
      </c>
      <c r="E45" s="77">
        <v>795779515.82999909</v>
      </c>
      <c r="H45" s="79">
        <v>97</v>
      </c>
      <c r="I45" s="76">
        <v>6753</v>
      </c>
      <c r="J45" s="76">
        <v>17128</v>
      </c>
      <c r="K45" s="76">
        <v>23881</v>
      </c>
      <c r="O45" s="81" t="s">
        <v>42</v>
      </c>
      <c r="P45" s="82">
        <v>41</v>
      </c>
      <c r="Q45" s="82">
        <v>543</v>
      </c>
      <c r="R45" s="83">
        <v>746614.3800000007</v>
      </c>
      <c r="S45" s="83">
        <v>162.23623398434609</v>
      </c>
      <c r="V45" s="79">
        <v>62</v>
      </c>
      <c r="W45" s="82">
        <v>3851</v>
      </c>
      <c r="X45" s="82">
        <v>29187</v>
      </c>
      <c r="Y45" s="82">
        <v>33038</v>
      </c>
    </row>
    <row r="46" spans="1:25">
      <c r="A46" s="75" t="s">
        <v>41</v>
      </c>
      <c r="B46" s="76">
        <v>77</v>
      </c>
      <c r="C46" s="77">
        <v>247083</v>
      </c>
      <c r="D46" s="77">
        <v>816.75810917505464</v>
      </c>
      <c r="E46" s="77">
        <v>1710349972.9300172</v>
      </c>
      <c r="H46" s="79">
        <v>98</v>
      </c>
      <c r="I46" s="76">
        <v>4436</v>
      </c>
      <c r="J46" s="76">
        <v>12274</v>
      </c>
      <c r="K46" s="76">
        <v>16710</v>
      </c>
      <c r="O46" s="81" t="s">
        <v>41</v>
      </c>
      <c r="P46" s="82">
        <v>42</v>
      </c>
      <c r="Q46" s="82">
        <v>69</v>
      </c>
      <c r="R46" s="83">
        <v>84424.969999999987</v>
      </c>
      <c r="S46" s="83">
        <v>144.36873795048305</v>
      </c>
      <c r="V46" s="79">
        <v>63</v>
      </c>
      <c r="W46" s="82">
        <v>4450</v>
      </c>
      <c r="X46" s="82">
        <v>33652</v>
      </c>
      <c r="Y46" s="82">
        <v>38102</v>
      </c>
    </row>
    <row r="47" spans="1:25">
      <c r="A47" s="75" t="s">
        <v>42</v>
      </c>
      <c r="B47" s="76">
        <v>77</v>
      </c>
      <c r="C47" s="77">
        <v>245691</v>
      </c>
      <c r="D47" s="77">
        <v>347.3899499931324</v>
      </c>
      <c r="E47" s="77">
        <v>723361120.45000982</v>
      </c>
      <c r="H47" s="79">
        <v>99</v>
      </c>
      <c r="I47" s="76">
        <v>2692</v>
      </c>
      <c r="J47" s="76">
        <v>8418</v>
      </c>
      <c r="K47" s="76">
        <v>11110</v>
      </c>
      <c r="O47" s="81" t="s">
        <v>42</v>
      </c>
      <c r="P47" s="82">
        <v>42</v>
      </c>
      <c r="Q47" s="82">
        <v>636</v>
      </c>
      <c r="R47" s="83">
        <v>814818.29000000108</v>
      </c>
      <c r="S47" s="83">
        <v>151.16630199305558</v>
      </c>
      <c r="V47" s="79">
        <v>64</v>
      </c>
      <c r="W47" s="82">
        <v>5148</v>
      </c>
      <c r="X47" s="82">
        <v>37510</v>
      </c>
      <c r="Y47" s="82">
        <v>42658</v>
      </c>
    </row>
    <row r="48" spans="1:25">
      <c r="A48" s="75" t="s">
        <v>41</v>
      </c>
      <c r="B48" s="76">
        <v>78</v>
      </c>
      <c r="C48" s="77">
        <v>186086</v>
      </c>
      <c r="D48" s="77">
        <v>800.03679572228077</v>
      </c>
      <c r="E48" s="77">
        <v>1261747133.290004</v>
      </c>
      <c r="H48" s="79">
        <v>100</v>
      </c>
      <c r="I48" s="76">
        <v>3568</v>
      </c>
      <c r="J48" s="76">
        <v>14049</v>
      </c>
      <c r="K48" s="76">
        <v>17617</v>
      </c>
      <c r="O48" s="81" t="s">
        <v>41</v>
      </c>
      <c r="P48" s="82">
        <v>43</v>
      </c>
      <c r="Q48" s="82">
        <v>88</v>
      </c>
      <c r="R48" s="83">
        <v>91602.589999999982</v>
      </c>
      <c r="S48" s="83">
        <v>122.82207119412874</v>
      </c>
      <c r="V48" s="79">
        <v>65</v>
      </c>
      <c r="W48" s="82">
        <v>5398</v>
      </c>
      <c r="X48" s="82">
        <v>41694</v>
      </c>
      <c r="Y48" s="82">
        <v>47092</v>
      </c>
    </row>
    <row r="49" spans="1:25">
      <c r="A49" s="75" t="s">
        <v>42</v>
      </c>
      <c r="B49" s="76">
        <v>78</v>
      </c>
      <c r="C49" s="77">
        <v>181731</v>
      </c>
      <c r="D49" s="77">
        <v>336.23335686627263</v>
      </c>
      <c r="E49" s="77">
        <v>517867285.91000855</v>
      </c>
      <c r="H49" s="79" t="s">
        <v>51</v>
      </c>
      <c r="I49" s="76">
        <v>6244948</v>
      </c>
      <c r="J49" s="76">
        <v>6374124</v>
      </c>
      <c r="K49" s="76">
        <v>12619072</v>
      </c>
      <c r="O49" s="81" t="s">
        <v>42</v>
      </c>
      <c r="P49" s="82">
        <v>43</v>
      </c>
      <c r="Q49" s="82">
        <v>777</v>
      </c>
      <c r="R49" s="83">
        <v>1238537.04</v>
      </c>
      <c r="S49" s="83">
        <v>188.07857088545674</v>
      </c>
      <c r="V49" s="79">
        <v>66</v>
      </c>
      <c r="W49" s="82">
        <v>6200</v>
      </c>
      <c r="X49" s="82">
        <v>46295</v>
      </c>
      <c r="Y49" s="82">
        <v>52495</v>
      </c>
    </row>
    <row r="50" spans="1:25">
      <c r="A50" s="75" t="s">
        <v>41</v>
      </c>
      <c r="B50" s="76">
        <v>79</v>
      </c>
      <c r="C50" s="77">
        <v>177110</v>
      </c>
      <c r="D50" s="77">
        <v>829.1545052282454</v>
      </c>
      <c r="E50" s="77">
        <v>1244592593.439997</v>
      </c>
      <c r="O50" s="81" t="s">
        <v>41</v>
      </c>
      <c r="P50" s="82">
        <v>44</v>
      </c>
      <c r="Q50" s="82">
        <v>118</v>
      </c>
      <c r="R50" s="83">
        <v>170451.76999999996</v>
      </c>
      <c r="S50" s="83">
        <v>170.43973244562142</v>
      </c>
      <c r="V50" s="79">
        <v>67</v>
      </c>
      <c r="W50" s="82">
        <v>6991</v>
      </c>
      <c r="X50" s="82">
        <v>51324</v>
      </c>
      <c r="Y50" s="82">
        <v>58315</v>
      </c>
    </row>
    <row r="51" spans="1:25">
      <c r="A51" s="75" t="s">
        <v>42</v>
      </c>
      <c r="B51" s="76">
        <v>79</v>
      </c>
      <c r="C51" s="77">
        <v>172040</v>
      </c>
      <c r="D51" s="77">
        <v>335.74349879873358</v>
      </c>
      <c r="E51" s="77">
        <v>489537211.95000017</v>
      </c>
      <c r="O51" s="81" t="s">
        <v>42</v>
      </c>
      <c r="P51" s="82">
        <v>44</v>
      </c>
      <c r="Q51" s="82">
        <v>848</v>
      </c>
      <c r="R51" s="83">
        <v>1474354.5100000005</v>
      </c>
      <c r="S51" s="83">
        <v>205.14333242030281</v>
      </c>
      <c r="V51" s="79">
        <v>68</v>
      </c>
      <c r="W51" s="82">
        <v>7676</v>
      </c>
      <c r="X51" s="82">
        <v>56955</v>
      </c>
      <c r="Y51" s="82">
        <v>64631</v>
      </c>
    </row>
    <row r="52" spans="1:25">
      <c r="A52" s="75" t="s">
        <v>41</v>
      </c>
      <c r="B52" s="76">
        <v>80</v>
      </c>
      <c r="C52" s="77">
        <v>165479</v>
      </c>
      <c r="D52" s="77">
        <v>853.37387662395133</v>
      </c>
      <c r="E52" s="77">
        <v>1196825671.8399875</v>
      </c>
      <c r="O52" s="81" t="s">
        <v>41</v>
      </c>
      <c r="P52" s="82">
        <v>45</v>
      </c>
      <c r="Q52" s="82">
        <v>116</v>
      </c>
      <c r="R52" s="83">
        <v>126791.84000000001</v>
      </c>
      <c r="S52" s="83">
        <v>128.96879759770118</v>
      </c>
      <c r="V52" s="79">
        <v>69</v>
      </c>
      <c r="W52" s="82">
        <v>8604</v>
      </c>
      <c r="X52" s="82">
        <v>61704</v>
      </c>
      <c r="Y52" s="82">
        <v>70308</v>
      </c>
    </row>
    <row r="53" spans="1:25">
      <c r="A53" s="75" t="s">
        <v>42</v>
      </c>
      <c r="B53" s="76">
        <v>80</v>
      </c>
      <c r="C53" s="77">
        <v>160177</v>
      </c>
      <c r="D53" s="77">
        <v>335.03788761754288</v>
      </c>
      <c r="E53" s="77">
        <v>454823338.29999882</v>
      </c>
      <c r="O53" s="81" t="s">
        <v>42</v>
      </c>
      <c r="P53" s="82">
        <v>45</v>
      </c>
      <c r="Q53" s="82">
        <v>984</v>
      </c>
      <c r="R53" s="83">
        <v>1521411.29</v>
      </c>
      <c r="S53" s="83">
        <v>182.43277824449538</v>
      </c>
      <c r="V53" s="79">
        <v>70</v>
      </c>
      <c r="W53" s="82">
        <v>9115</v>
      </c>
      <c r="X53" s="82">
        <v>66058</v>
      </c>
      <c r="Y53" s="82">
        <v>75173</v>
      </c>
    </row>
    <row r="54" spans="1:25">
      <c r="A54" s="75" t="s">
        <v>41</v>
      </c>
      <c r="B54" s="76">
        <v>81</v>
      </c>
      <c r="C54" s="77">
        <v>147322</v>
      </c>
      <c r="D54" s="77">
        <v>853.03819162776222</v>
      </c>
      <c r="E54" s="77">
        <v>1065086171.0600109</v>
      </c>
      <c r="O54" s="81" t="s">
        <v>41</v>
      </c>
      <c r="P54" s="82">
        <v>46</v>
      </c>
      <c r="Q54" s="82">
        <v>148</v>
      </c>
      <c r="R54" s="83">
        <v>153562.63</v>
      </c>
      <c r="S54" s="83">
        <v>122.42642332038281</v>
      </c>
      <c r="V54" s="79">
        <v>71</v>
      </c>
      <c r="W54" s="82">
        <v>10070</v>
      </c>
      <c r="X54" s="82">
        <v>73082</v>
      </c>
      <c r="Y54" s="82">
        <v>83152</v>
      </c>
    </row>
    <row r="55" spans="1:25">
      <c r="A55" s="75" t="s">
        <v>42</v>
      </c>
      <c r="B55" s="76">
        <v>81</v>
      </c>
      <c r="C55" s="77">
        <v>142399</v>
      </c>
      <c r="D55" s="77">
        <v>331.68130044794316</v>
      </c>
      <c r="E55" s="77">
        <v>400291705.65000778</v>
      </c>
      <c r="O55" s="81" t="s">
        <v>42</v>
      </c>
      <c r="P55" s="82">
        <v>46</v>
      </c>
      <c r="Q55" s="82">
        <v>1177</v>
      </c>
      <c r="R55" s="83">
        <v>1949362.93</v>
      </c>
      <c r="S55" s="83">
        <v>195.41935518174733</v>
      </c>
      <c r="V55" s="79">
        <v>72</v>
      </c>
      <c r="W55" s="82">
        <v>10518</v>
      </c>
      <c r="X55" s="82">
        <v>75844</v>
      </c>
      <c r="Y55" s="82">
        <v>86362</v>
      </c>
    </row>
    <row r="56" spans="1:25">
      <c r="A56" s="75" t="s">
        <v>41</v>
      </c>
      <c r="B56" s="76">
        <v>82</v>
      </c>
      <c r="C56" s="77">
        <v>127682</v>
      </c>
      <c r="D56" s="77">
        <v>828.24565083905543</v>
      </c>
      <c r="E56" s="77">
        <v>896267204.10000646</v>
      </c>
      <c r="O56" s="81" t="s">
        <v>41</v>
      </c>
      <c r="P56" s="82">
        <v>47</v>
      </c>
      <c r="Q56" s="82">
        <v>156</v>
      </c>
      <c r="R56" s="83">
        <v>233916.32000000004</v>
      </c>
      <c r="S56" s="83">
        <v>176.92420805982894</v>
      </c>
      <c r="V56" s="79">
        <v>73</v>
      </c>
      <c r="W56" s="82">
        <v>11706</v>
      </c>
      <c r="X56" s="82">
        <v>84185</v>
      </c>
      <c r="Y56" s="82">
        <v>95891</v>
      </c>
    </row>
    <row r="57" spans="1:25">
      <c r="A57" s="75" t="s">
        <v>42</v>
      </c>
      <c r="B57" s="76">
        <v>82</v>
      </c>
      <c r="C57" s="77">
        <v>124197</v>
      </c>
      <c r="D57" s="77">
        <v>318.46854569678163</v>
      </c>
      <c r="E57" s="77">
        <v>335217215.65000278</v>
      </c>
      <c r="O57" s="81" t="s">
        <v>42</v>
      </c>
      <c r="P57" s="82">
        <v>47</v>
      </c>
      <c r="Q57" s="82">
        <v>1353</v>
      </c>
      <c r="R57" s="83">
        <v>2241394.7299999981</v>
      </c>
      <c r="S57" s="83">
        <v>195.46629700708323</v>
      </c>
      <c r="V57" s="79">
        <v>74</v>
      </c>
      <c r="W57" s="82">
        <v>12406</v>
      </c>
      <c r="X57" s="82">
        <v>86814</v>
      </c>
      <c r="Y57" s="82">
        <v>99220</v>
      </c>
    </row>
    <row r="58" spans="1:25">
      <c r="A58" s="75" t="s">
        <v>41</v>
      </c>
      <c r="B58" s="76">
        <v>83</v>
      </c>
      <c r="C58" s="77">
        <v>125848</v>
      </c>
      <c r="D58" s="77">
        <v>810.08459151035277</v>
      </c>
      <c r="E58" s="77">
        <v>864023100.54998791</v>
      </c>
      <c r="O58" s="81" t="s">
        <v>41</v>
      </c>
      <c r="P58" s="82">
        <v>48</v>
      </c>
      <c r="Q58" s="82">
        <v>187</v>
      </c>
      <c r="R58" s="83">
        <v>264964.36999999994</v>
      </c>
      <c r="S58" s="83">
        <v>167.18496055392168</v>
      </c>
      <c r="V58" s="79">
        <v>75</v>
      </c>
      <c r="W58" s="82">
        <v>13129</v>
      </c>
      <c r="X58" s="82">
        <v>93872</v>
      </c>
      <c r="Y58" s="82">
        <v>107001</v>
      </c>
    </row>
    <row r="59" spans="1:25">
      <c r="A59" s="75" t="s">
        <v>42</v>
      </c>
      <c r="B59" s="76">
        <v>83</v>
      </c>
      <c r="C59" s="77">
        <v>123662</v>
      </c>
      <c r="D59" s="77">
        <v>307.94973282064711</v>
      </c>
      <c r="E59" s="77">
        <v>322748893.51000422</v>
      </c>
      <c r="O59" s="81" t="s">
        <v>42</v>
      </c>
      <c r="P59" s="82">
        <v>48</v>
      </c>
      <c r="Q59" s="82">
        <v>1542</v>
      </c>
      <c r="R59" s="83">
        <v>2683402.5600000056</v>
      </c>
      <c r="S59" s="83">
        <v>205.33018183657589</v>
      </c>
      <c r="V59" s="79">
        <v>76</v>
      </c>
      <c r="W59" s="82">
        <v>13339</v>
      </c>
      <c r="X59" s="82">
        <v>96373</v>
      </c>
      <c r="Y59" s="82">
        <v>109712</v>
      </c>
    </row>
    <row r="60" spans="1:25">
      <c r="A60" s="75" t="s">
        <v>41</v>
      </c>
      <c r="B60" s="76">
        <v>84</v>
      </c>
      <c r="C60" s="77">
        <v>119545</v>
      </c>
      <c r="D60" s="77">
        <v>825.70620650589126</v>
      </c>
      <c r="E60" s="77">
        <v>836576440.0600034</v>
      </c>
      <c r="O60" s="81" t="s">
        <v>41</v>
      </c>
      <c r="P60" s="82">
        <v>49</v>
      </c>
      <c r="Q60" s="82">
        <v>276</v>
      </c>
      <c r="R60" s="83">
        <v>389374.0799999999</v>
      </c>
      <c r="S60" s="83">
        <v>166.45977049275362</v>
      </c>
      <c r="V60" s="79">
        <v>77</v>
      </c>
      <c r="W60" s="82">
        <v>13471</v>
      </c>
      <c r="X60" s="82">
        <v>97988</v>
      </c>
      <c r="Y60" s="82">
        <v>111459</v>
      </c>
    </row>
    <row r="61" spans="1:25">
      <c r="A61" s="75" t="s">
        <v>42</v>
      </c>
      <c r="B61" s="76">
        <v>84</v>
      </c>
      <c r="C61" s="77">
        <v>124044</v>
      </c>
      <c r="D61" s="77">
        <v>298.54023425962737</v>
      </c>
      <c r="E61" s="77">
        <v>313853731.06999707</v>
      </c>
      <c r="O61" s="81" t="s">
        <v>42</v>
      </c>
      <c r="P61" s="82">
        <v>49</v>
      </c>
      <c r="Q61" s="82">
        <v>1874</v>
      </c>
      <c r="R61" s="83">
        <v>3232608.1100000027</v>
      </c>
      <c r="S61" s="83">
        <v>203.53298750217888</v>
      </c>
      <c r="V61" s="79">
        <v>78</v>
      </c>
      <c r="W61" s="82">
        <v>10310</v>
      </c>
      <c r="X61" s="82">
        <v>80702</v>
      </c>
      <c r="Y61" s="82">
        <v>91012</v>
      </c>
    </row>
    <row r="62" spans="1:25">
      <c r="A62" s="75" t="s">
        <v>41</v>
      </c>
      <c r="B62" s="76">
        <v>85</v>
      </c>
      <c r="C62" s="77">
        <v>108868</v>
      </c>
      <c r="D62" s="77">
        <v>832.4952722657564</v>
      </c>
      <c r="E62" s="77">
        <v>768122850.21000028</v>
      </c>
      <c r="O62" s="81" t="s">
        <v>41</v>
      </c>
      <c r="P62" s="82">
        <v>50</v>
      </c>
      <c r="Q62" s="82">
        <v>301</v>
      </c>
      <c r="R62" s="83">
        <v>493485.17999999993</v>
      </c>
      <c r="S62" s="83">
        <v>193.44564406478386</v>
      </c>
      <c r="V62" s="79">
        <v>79</v>
      </c>
      <c r="W62" s="82">
        <v>10840</v>
      </c>
      <c r="X62" s="82">
        <v>84698</v>
      </c>
      <c r="Y62" s="82">
        <v>95538</v>
      </c>
    </row>
    <row r="63" spans="1:25">
      <c r="A63" s="75" t="s">
        <v>42</v>
      </c>
      <c r="B63" s="76">
        <v>85</v>
      </c>
      <c r="C63" s="77">
        <v>115160</v>
      </c>
      <c r="D63" s="77">
        <v>291.25448926806484</v>
      </c>
      <c r="E63" s="77">
        <v>284264710.65000063</v>
      </c>
      <c r="O63" s="81" t="s">
        <v>42</v>
      </c>
      <c r="P63" s="82">
        <v>50</v>
      </c>
      <c r="Q63" s="82">
        <v>2161</v>
      </c>
      <c r="R63" s="83">
        <v>4265775.6599999964</v>
      </c>
      <c r="S63" s="83">
        <v>232.91345661707481</v>
      </c>
      <c r="V63" s="79">
        <v>80</v>
      </c>
      <c r="W63" s="82">
        <v>10804</v>
      </c>
      <c r="X63" s="82">
        <v>85584</v>
      </c>
      <c r="Y63" s="82">
        <v>96388</v>
      </c>
    </row>
    <row r="64" spans="1:25">
      <c r="A64" s="75" t="s">
        <v>41</v>
      </c>
      <c r="B64" s="76">
        <v>86</v>
      </c>
      <c r="C64" s="77">
        <v>97524</v>
      </c>
      <c r="D64" s="77">
        <v>823.2383488891179</v>
      </c>
      <c r="E64" s="77">
        <v>680433618.78999531</v>
      </c>
      <c r="O64" s="81" t="s">
        <v>41</v>
      </c>
      <c r="P64" s="82">
        <v>51</v>
      </c>
      <c r="Q64" s="82">
        <v>351</v>
      </c>
      <c r="R64" s="83">
        <v>540540.38000000012</v>
      </c>
      <c r="S64" s="83">
        <v>181.70729440693259</v>
      </c>
      <c r="V64" s="79">
        <v>81</v>
      </c>
      <c r="W64" s="82">
        <v>10271</v>
      </c>
      <c r="X64" s="82">
        <v>84217</v>
      </c>
      <c r="Y64" s="82">
        <v>94488</v>
      </c>
    </row>
    <row r="65" spans="1:25">
      <c r="A65" s="75" t="s">
        <v>42</v>
      </c>
      <c r="B65" s="76">
        <v>86</v>
      </c>
      <c r="C65" s="77">
        <v>107327</v>
      </c>
      <c r="D65" s="77">
        <v>285.78659219156208</v>
      </c>
      <c r="E65" s="77">
        <v>259955795.58000019</v>
      </c>
      <c r="O65" s="81" t="s">
        <v>42</v>
      </c>
      <c r="P65" s="82">
        <v>51</v>
      </c>
      <c r="Q65" s="82">
        <v>2526</v>
      </c>
      <c r="R65" s="83">
        <v>4701987.799999998</v>
      </c>
      <c r="S65" s="83">
        <v>219.63395770717929</v>
      </c>
      <c r="V65" s="79">
        <v>82</v>
      </c>
      <c r="W65" s="82">
        <v>9744</v>
      </c>
      <c r="X65" s="82">
        <v>79542</v>
      </c>
      <c r="Y65" s="82">
        <v>89286</v>
      </c>
    </row>
    <row r="66" spans="1:25">
      <c r="A66" s="75" t="s">
        <v>41</v>
      </c>
      <c r="B66" s="76">
        <v>87</v>
      </c>
      <c r="C66" s="77">
        <v>87944</v>
      </c>
      <c r="D66" s="77">
        <v>807.12914748824608</v>
      </c>
      <c r="E66" s="77">
        <v>601586262.42000365</v>
      </c>
      <c r="O66" s="81" t="s">
        <v>41</v>
      </c>
      <c r="P66" s="82">
        <v>52</v>
      </c>
      <c r="Q66" s="82">
        <v>355</v>
      </c>
      <c r="R66" s="83">
        <v>533441.81000000029</v>
      </c>
      <c r="S66" s="83">
        <v>177.30053022981213</v>
      </c>
      <c r="V66" s="79">
        <v>83</v>
      </c>
      <c r="W66" s="82">
        <v>10276</v>
      </c>
      <c r="X66" s="82">
        <v>87960</v>
      </c>
      <c r="Y66" s="82">
        <v>98236</v>
      </c>
    </row>
    <row r="67" spans="1:25">
      <c r="A67" s="75" t="s">
        <v>42</v>
      </c>
      <c r="B67" s="76">
        <v>87</v>
      </c>
      <c r="C67" s="77">
        <v>100734</v>
      </c>
      <c r="D67" s="77">
        <v>279.16790140128495</v>
      </c>
      <c r="E67" s="77">
        <v>238336317.93000299</v>
      </c>
      <c r="O67" s="81" t="s">
        <v>42</v>
      </c>
      <c r="P67" s="82">
        <v>52</v>
      </c>
      <c r="Q67" s="82">
        <v>2738</v>
      </c>
      <c r="R67" s="83">
        <v>5524373.2200000081</v>
      </c>
      <c r="S67" s="83">
        <v>238.06793408199425</v>
      </c>
      <c r="V67" s="79">
        <v>84</v>
      </c>
      <c r="W67" s="82">
        <v>10783</v>
      </c>
      <c r="X67" s="82">
        <v>91173</v>
      </c>
      <c r="Y67" s="82">
        <v>101956</v>
      </c>
    </row>
    <row r="68" spans="1:25">
      <c r="A68" s="75" t="s">
        <v>41</v>
      </c>
      <c r="B68" s="76">
        <v>88</v>
      </c>
      <c r="C68" s="77">
        <v>75332</v>
      </c>
      <c r="D68" s="77">
        <v>805.75760242552326</v>
      </c>
      <c r="E68" s="77">
        <v>514437446.47999901</v>
      </c>
      <c r="O68" s="81" t="s">
        <v>41</v>
      </c>
      <c r="P68" s="82">
        <v>53</v>
      </c>
      <c r="Q68" s="82">
        <v>370</v>
      </c>
      <c r="R68" s="83">
        <v>450268.48000000004</v>
      </c>
      <c r="S68" s="83">
        <v>143.58899568288294</v>
      </c>
      <c r="V68" s="79">
        <v>85</v>
      </c>
      <c r="W68" s="82">
        <v>10907</v>
      </c>
      <c r="X68" s="82">
        <v>91695</v>
      </c>
      <c r="Y68" s="82">
        <v>102602</v>
      </c>
    </row>
    <row r="69" spans="1:25">
      <c r="A69" s="75" t="s">
        <v>42</v>
      </c>
      <c r="B69" s="76">
        <v>88</v>
      </c>
      <c r="C69" s="77">
        <v>91647</v>
      </c>
      <c r="D69" s="77">
        <v>272.44598225700139</v>
      </c>
      <c r="E69" s="77">
        <v>211615427.09999773</v>
      </c>
      <c r="O69" s="81" t="s">
        <v>42</v>
      </c>
      <c r="P69" s="82">
        <v>53</v>
      </c>
      <c r="Q69" s="82">
        <v>3160</v>
      </c>
      <c r="R69" s="83">
        <v>5871503.8000000026</v>
      </c>
      <c r="S69" s="83">
        <v>219.23687316508406</v>
      </c>
      <c r="V69" s="79">
        <v>86</v>
      </c>
      <c r="W69" s="82">
        <v>10580</v>
      </c>
      <c r="X69" s="82">
        <v>91802</v>
      </c>
      <c r="Y69" s="82">
        <v>102382</v>
      </c>
    </row>
    <row r="70" spans="1:25">
      <c r="A70" s="75" t="s">
        <v>41</v>
      </c>
      <c r="B70" s="76">
        <v>89</v>
      </c>
      <c r="C70" s="77">
        <v>66201</v>
      </c>
      <c r="D70" s="77">
        <v>799.37380047968543</v>
      </c>
      <c r="E70" s="77">
        <v>448500698.90999794</v>
      </c>
      <c r="O70" s="81" t="s">
        <v>41</v>
      </c>
      <c r="P70" s="82">
        <v>54</v>
      </c>
      <c r="Q70" s="82">
        <v>421</v>
      </c>
      <c r="R70" s="83">
        <v>672216.65</v>
      </c>
      <c r="S70" s="83">
        <v>188.39896174485347</v>
      </c>
      <c r="V70" s="79">
        <v>87</v>
      </c>
      <c r="W70" s="82">
        <v>10515</v>
      </c>
      <c r="X70" s="82">
        <v>92598</v>
      </c>
      <c r="Y70" s="82">
        <v>103113</v>
      </c>
    </row>
    <row r="71" spans="1:25">
      <c r="A71" s="75" t="s">
        <v>42</v>
      </c>
      <c r="B71" s="76">
        <v>89</v>
      </c>
      <c r="C71" s="77">
        <v>85835</v>
      </c>
      <c r="D71" s="77">
        <v>268.67619276074032</v>
      </c>
      <c r="E71" s="77">
        <v>195452964.24000114</v>
      </c>
      <c r="O71" s="81" t="s">
        <v>42</v>
      </c>
      <c r="P71" s="82">
        <v>54</v>
      </c>
      <c r="Q71" s="82">
        <v>3351</v>
      </c>
      <c r="R71" s="83">
        <v>6532621.9899999956</v>
      </c>
      <c r="S71" s="83">
        <v>230.01938415500345</v>
      </c>
      <c r="V71" s="79">
        <v>88</v>
      </c>
      <c r="W71" s="82">
        <v>9666</v>
      </c>
      <c r="X71" s="82">
        <v>87492</v>
      </c>
      <c r="Y71" s="82">
        <v>97158</v>
      </c>
    </row>
    <row r="72" spans="1:25">
      <c r="A72" s="75" t="s">
        <v>41</v>
      </c>
      <c r="B72" s="76">
        <v>90</v>
      </c>
      <c r="C72" s="77">
        <v>54214</v>
      </c>
      <c r="D72" s="77">
        <v>804.39777085162166</v>
      </c>
      <c r="E72" s="77">
        <v>369599158.83000022</v>
      </c>
      <c r="O72" s="81" t="s">
        <v>41</v>
      </c>
      <c r="P72" s="82">
        <v>55</v>
      </c>
      <c r="Q72" s="82">
        <v>949</v>
      </c>
      <c r="R72" s="83">
        <v>1416055.1200000034</v>
      </c>
      <c r="S72" s="83">
        <v>176.06185848331572</v>
      </c>
      <c r="V72" s="79">
        <v>89</v>
      </c>
      <c r="W72" s="82">
        <v>9449</v>
      </c>
      <c r="X72" s="82">
        <v>85480</v>
      </c>
      <c r="Y72" s="82">
        <v>94929</v>
      </c>
    </row>
    <row r="73" spans="1:25">
      <c r="A73" s="75" t="s">
        <v>42</v>
      </c>
      <c r="B73" s="76">
        <v>90</v>
      </c>
      <c r="C73" s="77">
        <v>77489</v>
      </c>
      <c r="D73" s="77">
        <v>263.22690752669064</v>
      </c>
      <c r="E73" s="77">
        <v>172869749.30999964</v>
      </c>
      <c r="O73" s="81" t="s">
        <v>42</v>
      </c>
      <c r="P73" s="82">
        <v>55</v>
      </c>
      <c r="Q73" s="82">
        <v>8547</v>
      </c>
      <c r="R73" s="83">
        <v>16831400.49999997</v>
      </c>
      <c r="S73" s="83">
        <v>232.35813704564913</v>
      </c>
      <c r="V73" s="79">
        <v>90</v>
      </c>
      <c r="W73" s="82">
        <v>8485</v>
      </c>
      <c r="X73" s="82">
        <v>77896</v>
      </c>
      <c r="Y73" s="82">
        <v>86381</v>
      </c>
    </row>
    <row r="74" spans="1:25">
      <c r="A74" s="75" t="s">
        <v>41</v>
      </c>
      <c r="B74" s="76">
        <v>91</v>
      </c>
      <c r="C74" s="77">
        <v>46031</v>
      </c>
      <c r="D74" s="77">
        <v>818.59277452519143</v>
      </c>
      <c r="E74" s="77">
        <v>319350044.5299992</v>
      </c>
      <c r="O74" s="81" t="s">
        <v>41</v>
      </c>
      <c r="P74" s="82">
        <v>56</v>
      </c>
      <c r="Q74" s="82">
        <v>1308</v>
      </c>
      <c r="R74" s="83">
        <v>1956180.6099999987</v>
      </c>
      <c r="S74" s="83">
        <v>176.46254623464583</v>
      </c>
      <c r="V74" s="79">
        <v>91</v>
      </c>
      <c r="W74" s="82">
        <v>8038</v>
      </c>
      <c r="X74" s="82">
        <v>73844</v>
      </c>
      <c r="Y74" s="82">
        <v>81882</v>
      </c>
    </row>
    <row r="75" spans="1:25">
      <c r="A75" s="75" t="s">
        <v>42</v>
      </c>
      <c r="B75" s="76">
        <v>91</v>
      </c>
      <c r="C75" s="77">
        <v>71234</v>
      </c>
      <c r="D75" s="77">
        <v>262.66380874471355</v>
      </c>
      <c r="E75" s="77">
        <v>158575552.6699999</v>
      </c>
      <c r="O75" s="81" t="s">
        <v>42</v>
      </c>
      <c r="P75" s="82">
        <v>56</v>
      </c>
      <c r="Q75" s="82">
        <v>10819</v>
      </c>
      <c r="R75" s="83">
        <v>20775902.189999916</v>
      </c>
      <c r="S75" s="83">
        <v>226.58132229427383</v>
      </c>
      <c r="V75" s="79">
        <v>92</v>
      </c>
      <c r="W75" s="82">
        <v>6618</v>
      </c>
      <c r="X75" s="82">
        <v>62829</v>
      </c>
      <c r="Y75" s="82">
        <v>69447</v>
      </c>
    </row>
    <row r="76" spans="1:25">
      <c r="A76" s="75" t="s">
        <v>41</v>
      </c>
      <c r="B76" s="76">
        <v>92</v>
      </c>
      <c r="C76" s="77">
        <v>36451</v>
      </c>
      <c r="D76" s="77">
        <v>830.43491334257624</v>
      </c>
      <c r="E76" s="77">
        <v>256545092.38999966</v>
      </c>
      <c r="O76" s="81" t="s">
        <v>41</v>
      </c>
      <c r="P76" s="82">
        <v>57</v>
      </c>
      <c r="Q76" s="82">
        <v>1453</v>
      </c>
      <c r="R76" s="83">
        <v>2282715.9200000037</v>
      </c>
      <c r="S76" s="83">
        <v>185.3692057311309</v>
      </c>
      <c r="V76" s="79">
        <v>93</v>
      </c>
      <c r="W76" s="82">
        <v>5532</v>
      </c>
      <c r="X76" s="82">
        <v>55434</v>
      </c>
      <c r="Y76" s="82">
        <v>60966</v>
      </c>
    </row>
    <row r="77" spans="1:25">
      <c r="A77" s="75" t="s">
        <v>42</v>
      </c>
      <c r="B77" s="76">
        <v>92</v>
      </c>
      <c r="C77" s="77">
        <v>60833</v>
      </c>
      <c r="D77" s="77">
        <v>262.39653859719709</v>
      </c>
      <c r="E77" s="77">
        <v>135283864.38999957</v>
      </c>
      <c r="O77" s="81" t="s">
        <v>42</v>
      </c>
      <c r="P77" s="82">
        <v>57</v>
      </c>
      <c r="Q77" s="82">
        <v>13503</v>
      </c>
      <c r="R77" s="83">
        <v>26740847.689999953</v>
      </c>
      <c r="S77" s="83">
        <v>233.6663842866455</v>
      </c>
      <c r="V77" s="79">
        <v>94</v>
      </c>
      <c r="W77" s="82">
        <v>4079</v>
      </c>
      <c r="X77" s="82">
        <v>42912</v>
      </c>
      <c r="Y77" s="82">
        <v>46991</v>
      </c>
    </row>
    <row r="78" spans="1:25">
      <c r="A78" s="75" t="s">
        <v>41</v>
      </c>
      <c r="B78" s="76">
        <v>93</v>
      </c>
      <c r="C78" s="77">
        <v>29015</v>
      </c>
      <c r="D78" s="77">
        <v>826.65491260764429</v>
      </c>
      <c r="E78" s="77">
        <v>203280392.30999964</v>
      </c>
      <c r="O78" s="81" t="s">
        <v>41</v>
      </c>
      <c r="P78" s="82">
        <v>58</v>
      </c>
      <c r="Q78" s="82">
        <v>1772</v>
      </c>
      <c r="R78" s="83">
        <v>2705013.870000008</v>
      </c>
      <c r="S78" s="83">
        <v>180.11799936667609</v>
      </c>
      <c r="V78" s="79">
        <v>95</v>
      </c>
      <c r="W78" s="82">
        <v>3218</v>
      </c>
      <c r="X78" s="82">
        <v>34862</v>
      </c>
      <c r="Y78" s="82">
        <v>38080</v>
      </c>
    </row>
    <row r="79" spans="1:25">
      <c r="A79" s="75" t="s">
        <v>42</v>
      </c>
      <c r="B79" s="76">
        <v>93</v>
      </c>
      <c r="C79" s="77">
        <v>50841</v>
      </c>
      <c r="D79" s="77">
        <v>260.93365174053667</v>
      </c>
      <c r="E79" s="77">
        <v>112432751.92999996</v>
      </c>
      <c r="O79" s="81" t="s">
        <v>42</v>
      </c>
      <c r="P79" s="82">
        <v>58</v>
      </c>
      <c r="Q79" s="82">
        <v>15531</v>
      </c>
      <c r="R79" s="83">
        <v>31515312.499999873</v>
      </c>
      <c r="S79" s="83">
        <v>239.42722602509986</v>
      </c>
      <c r="V79" s="79">
        <v>96</v>
      </c>
      <c r="W79" s="82">
        <v>2316</v>
      </c>
      <c r="X79" s="82">
        <v>25913</v>
      </c>
      <c r="Y79" s="82">
        <v>28229</v>
      </c>
    </row>
    <row r="80" spans="1:25">
      <c r="A80" s="75" t="s">
        <v>41</v>
      </c>
      <c r="B80" s="76">
        <v>94</v>
      </c>
      <c r="C80" s="77">
        <v>20048</v>
      </c>
      <c r="D80" s="77">
        <v>868.06872438264304</v>
      </c>
      <c r="E80" s="77">
        <v>147493821.19999981</v>
      </c>
      <c r="O80" s="81" t="s">
        <v>41</v>
      </c>
      <c r="P80" s="82">
        <v>59</v>
      </c>
      <c r="Q80" s="82">
        <v>2264</v>
      </c>
      <c r="R80" s="83">
        <v>3430161.0900000017</v>
      </c>
      <c r="S80" s="83">
        <v>178.76785509905025</v>
      </c>
      <c r="V80" s="79">
        <v>97</v>
      </c>
      <c r="W80" s="82">
        <v>1710</v>
      </c>
      <c r="X80" s="82">
        <v>19760</v>
      </c>
      <c r="Y80" s="82">
        <v>21470</v>
      </c>
    </row>
    <row r="81" spans="1:25">
      <c r="A81" s="75" t="s">
        <v>42</v>
      </c>
      <c r="B81" s="76">
        <v>94</v>
      </c>
      <c r="C81" s="77">
        <v>38981</v>
      </c>
      <c r="D81" s="77">
        <v>264.35417238747146</v>
      </c>
      <c r="E81" s="77">
        <v>87334896.479999065</v>
      </c>
      <c r="O81" s="81" t="s">
        <v>42</v>
      </c>
      <c r="P81" s="82">
        <v>59</v>
      </c>
      <c r="Q81" s="82">
        <v>18589</v>
      </c>
      <c r="R81" s="83">
        <v>37853032.139999844</v>
      </c>
      <c r="S81" s="83">
        <v>240.26802682153411</v>
      </c>
      <c r="V81" s="79">
        <v>98</v>
      </c>
      <c r="W81" s="82">
        <v>1148</v>
      </c>
      <c r="X81" s="82">
        <v>14080</v>
      </c>
      <c r="Y81" s="82">
        <v>15228</v>
      </c>
    </row>
    <row r="82" spans="1:25">
      <c r="A82" s="75" t="s">
        <v>41</v>
      </c>
      <c r="B82" s="76">
        <v>95</v>
      </c>
      <c r="C82" s="77">
        <v>14499</v>
      </c>
      <c r="D82" s="77">
        <v>876.448221178832</v>
      </c>
      <c r="E82" s="77">
        <v>107699324.18000013</v>
      </c>
      <c r="O82" s="81" t="s">
        <v>41</v>
      </c>
      <c r="P82" s="82">
        <v>60</v>
      </c>
      <c r="Q82" s="82">
        <v>2757</v>
      </c>
      <c r="R82" s="83">
        <v>4137435.3900000006</v>
      </c>
      <c r="S82" s="83">
        <v>177.07032912286877</v>
      </c>
      <c r="V82" s="79">
        <v>99</v>
      </c>
      <c r="W82" s="82">
        <v>743</v>
      </c>
      <c r="X82" s="82">
        <v>9733</v>
      </c>
      <c r="Y82" s="82">
        <v>10476</v>
      </c>
    </row>
    <row r="83" spans="1:25">
      <c r="A83" s="75" t="s">
        <v>42</v>
      </c>
      <c r="B83" s="76">
        <v>95</v>
      </c>
      <c r="C83" s="77">
        <v>30108</v>
      </c>
      <c r="D83" s="77">
        <v>268.42887997531261</v>
      </c>
      <c r="E83" s="77">
        <v>68495148.399999797</v>
      </c>
      <c r="O83" s="81" t="s">
        <v>42</v>
      </c>
      <c r="P83" s="82">
        <v>60</v>
      </c>
      <c r="Q83" s="82">
        <v>21793</v>
      </c>
      <c r="R83" s="83">
        <v>45478003.840000026</v>
      </c>
      <c r="S83" s="83">
        <v>246.22702105055197</v>
      </c>
      <c r="V83" s="79">
        <v>100</v>
      </c>
      <c r="W83" s="82">
        <v>945</v>
      </c>
      <c r="X83" s="82">
        <v>16128</v>
      </c>
      <c r="Y83" s="82">
        <v>17073</v>
      </c>
    </row>
    <row r="84" spans="1:25">
      <c r="A84" s="75" t="s">
        <v>41</v>
      </c>
      <c r="B84" s="76">
        <v>96</v>
      </c>
      <c r="C84" s="77">
        <v>9900</v>
      </c>
      <c r="D84" s="77">
        <v>906.74158614152122</v>
      </c>
      <c r="E84" s="77">
        <v>76079455.069999784</v>
      </c>
      <c r="O84" s="81" t="s">
        <v>41</v>
      </c>
      <c r="P84" s="82">
        <v>61</v>
      </c>
      <c r="Q84" s="82">
        <v>3251</v>
      </c>
      <c r="R84" s="83">
        <v>4963367.5899999971</v>
      </c>
      <c r="S84" s="83">
        <v>180.14026890907914</v>
      </c>
      <c r="V84" s="79" t="s">
        <v>51</v>
      </c>
      <c r="W84" s="82">
        <v>326674</v>
      </c>
      <c r="X84" s="82">
        <v>2648636</v>
      </c>
      <c r="Y84" s="82">
        <v>2975310</v>
      </c>
    </row>
    <row r="85" spans="1:25">
      <c r="A85" s="75" t="s">
        <v>42</v>
      </c>
      <c r="B85" s="76">
        <v>96</v>
      </c>
      <c r="C85" s="77">
        <v>23015</v>
      </c>
      <c r="D85" s="77">
        <v>271.23177953373215</v>
      </c>
      <c r="E85" s="77">
        <v>52905426.139999568</v>
      </c>
      <c r="O85" s="81" t="s">
        <v>42</v>
      </c>
      <c r="P85" s="82">
        <v>61</v>
      </c>
      <c r="Q85" s="82">
        <v>24966</v>
      </c>
      <c r="R85" s="83">
        <v>52848067.01999978</v>
      </c>
      <c r="S85" s="83">
        <v>249.76494063131813</v>
      </c>
    </row>
    <row r="86" spans="1:25">
      <c r="A86" s="75" t="s">
        <v>41</v>
      </c>
      <c r="B86" s="76">
        <v>97</v>
      </c>
      <c r="C86" s="77">
        <v>6753</v>
      </c>
      <c r="D86" s="77">
        <v>919.53926213824923</v>
      </c>
      <c r="E86" s="77">
        <v>52627857.650000036</v>
      </c>
      <c r="O86" s="81" t="s">
        <v>41</v>
      </c>
      <c r="P86" s="82">
        <v>62</v>
      </c>
      <c r="Q86" s="82">
        <v>3851</v>
      </c>
      <c r="R86" s="83">
        <v>5906865.0799999982</v>
      </c>
      <c r="S86" s="83">
        <v>180.98178539712561</v>
      </c>
    </row>
    <row r="87" spans="1:25">
      <c r="A87" s="75" t="s">
        <v>42</v>
      </c>
      <c r="B87" s="76">
        <v>97</v>
      </c>
      <c r="C87" s="77">
        <v>17128</v>
      </c>
      <c r="D87" s="77">
        <v>260.38313753125868</v>
      </c>
      <c r="E87" s="77">
        <v>37797943.749999978</v>
      </c>
      <c r="O87" s="81" t="s">
        <v>42</v>
      </c>
      <c r="P87" s="82">
        <v>62</v>
      </c>
      <c r="Q87" s="82">
        <v>29187</v>
      </c>
      <c r="R87" s="83">
        <v>62457400.090000227</v>
      </c>
      <c r="S87" s="83">
        <v>252.49092857388257</v>
      </c>
    </row>
    <row r="88" spans="1:25">
      <c r="A88" s="75" t="s">
        <v>41</v>
      </c>
      <c r="B88" s="76">
        <v>98</v>
      </c>
      <c r="C88" s="77">
        <v>4436</v>
      </c>
      <c r="D88" s="77">
        <v>872.42482181899879</v>
      </c>
      <c r="E88" s="77">
        <v>32799574.910000063</v>
      </c>
      <c r="O88" s="81" t="s">
        <v>41</v>
      </c>
      <c r="P88" s="82">
        <v>63</v>
      </c>
      <c r="Q88" s="82">
        <v>4450</v>
      </c>
      <c r="R88" s="83">
        <v>6594297.5500000073</v>
      </c>
      <c r="S88" s="83">
        <v>174.84767604953194</v>
      </c>
    </row>
    <row r="89" spans="1:25">
      <c r="A89" s="75" t="s">
        <v>42</v>
      </c>
      <c r="B89" s="76">
        <v>98</v>
      </c>
      <c r="C89" s="77">
        <v>12274</v>
      </c>
      <c r="D89" s="77">
        <v>254.99363184556074</v>
      </c>
      <c r="E89" s="77">
        <v>26525532.909999859</v>
      </c>
      <c r="O89" s="81" t="s">
        <v>42</v>
      </c>
      <c r="P89" s="82">
        <v>63</v>
      </c>
      <c r="Q89" s="82">
        <v>33652</v>
      </c>
      <c r="R89" s="83">
        <v>72525397.94000046</v>
      </c>
      <c r="S89" s="83">
        <v>254.29075771436516</v>
      </c>
    </row>
    <row r="90" spans="1:25">
      <c r="A90" s="75" t="s">
        <v>41</v>
      </c>
      <c r="B90" s="76">
        <v>99</v>
      </c>
      <c r="C90" s="77">
        <v>2692</v>
      </c>
      <c r="D90" s="77">
        <v>892.81172296514023</v>
      </c>
      <c r="E90" s="77">
        <v>20369651.739999998</v>
      </c>
      <c r="O90" s="81" t="s">
        <v>41</v>
      </c>
      <c r="P90" s="82">
        <v>64</v>
      </c>
      <c r="Q90" s="82">
        <v>5148</v>
      </c>
      <c r="R90" s="83">
        <v>7896836.6900000023</v>
      </c>
      <c r="S90" s="83">
        <v>180.99474018018353</v>
      </c>
    </row>
    <row r="91" spans="1:25">
      <c r="A91" s="75" t="s">
        <v>42</v>
      </c>
      <c r="B91" s="76">
        <v>99</v>
      </c>
      <c r="C91" s="77">
        <v>8418</v>
      </c>
      <c r="D91" s="77">
        <v>263.86437772924</v>
      </c>
      <c r="E91" s="77">
        <v>18825145.829999983</v>
      </c>
      <c r="O91" s="81" t="s">
        <v>42</v>
      </c>
      <c r="P91" s="82">
        <v>64</v>
      </c>
      <c r="Q91" s="82">
        <v>37510</v>
      </c>
      <c r="R91" s="83">
        <v>83179749.219999686</v>
      </c>
      <c r="S91" s="83">
        <v>261.65068630720219</v>
      </c>
    </row>
    <row r="92" spans="1:25">
      <c r="A92" s="75" t="s">
        <v>41</v>
      </c>
      <c r="B92" s="76">
        <v>100</v>
      </c>
      <c r="C92" s="77">
        <v>3568</v>
      </c>
      <c r="D92" s="77">
        <v>906.19086503197377</v>
      </c>
      <c r="E92" s="77">
        <v>27402689.510000046</v>
      </c>
      <c r="O92" s="81" t="s">
        <v>41</v>
      </c>
      <c r="P92" s="82">
        <v>65</v>
      </c>
      <c r="Q92" s="82">
        <v>5398</v>
      </c>
      <c r="R92" s="83">
        <v>8197412.0800000271</v>
      </c>
      <c r="S92" s="83">
        <v>179.18234784599292</v>
      </c>
    </row>
    <row r="93" spans="1:25">
      <c r="A93" s="75" t="s">
        <v>42</v>
      </c>
      <c r="B93" s="76">
        <v>100</v>
      </c>
      <c r="C93" s="77">
        <v>14049</v>
      </c>
      <c r="D93" s="77">
        <v>254.53269625207494</v>
      </c>
      <c r="E93" s="77">
        <v>30306630.550000019</v>
      </c>
      <c r="O93" s="81" t="s">
        <v>42</v>
      </c>
      <c r="P93" s="82">
        <v>65</v>
      </c>
      <c r="Q93" s="82">
        <v>41694</v>
      </c>
      <c r="R93" s="83">
        <v>94069104.749999583</v>
      </c>
      <c r="S93" s="83">
        <v>266.21025690252179</v>
      </c>
    </row>
    <row r="94" spans="1:25">
      <c r="O94" s="81" t="s">
        <v>41</v>
      </c>
      <c r="P94" s="82">
        <v>66</v>
      </c>
      <c r="Q94" s="82">
        <v>6200</v>
      </c>
      <c r="R94" s="83">
        <v>9526728.0700000226</v>
      </c>
      <c r="S94" s="83">
        <v>181.30234239667988</v>
      </c>
    </row>
    <row r="95" spans="1:25">
      <c r="O95" s="81" t="s">
        <v>42</v>
      </c>
      <c r="P95" s="82">
        <v>66</v>
      </c>
      <c r="Q95" s="82">
        <v>46295</v>
      </c>
      <c r="R95" s="83">
        <v>106892813.69000095</v>
      </c>
      <c r="S95" s="83">
        <v>272.43679105675898</v>
      </c>
    </row>
    <row r="96" spans="1:25">
      <c r="O96" s="81" t="s">
        <v>41</v>
      </c>
      <c r="P96" s="82">
        <v>67</v>
      </c>
      <c r="Q96" s="82">
        <v>6991</v>
      </c>
      <c r="R96" s="83">
        <v>10895219.470000017</v>
      </c>
      <c r="S96" s="83">
        <v>183.88572507000677</v>
      </c>
    </row>
    <row r="97" spans="15:19">
      <c r="O97" s="81" t="s">
        <v>42</v>
      </c>
      <c r="P97" s="82">
        <v>67</v>
      </c>
      <c r="Q97" s="82">
        <v>51324</v>
      </c>
      <c r="R97" s="83">
        <v>120109517.99000008</v>
      </c>
      <c r="S97" s="83">
        <v>276.12661153008401</v>
      </c>
    </row>
    <row r="98" spans="15:19">
      <c r="O98" s="81" t="s">
        <v>41</v>
      </c>
      <c r="P98" s="82">
        <v>68</v>
      </c>
      <c r="Q98" s="82">
        <v>7676</v>
      </c>
      <c r="R98" s="83">
        <v>12045703.83000006</v>
      </c>
      <c r="S98" s="83">
        <v>185.16058768561066</v>
      </c>
    </row>
    <row r="99" spans="15:19">
      <c r="O99" s="81" t="s">
        <v>42</v>
      </c>
      <c r="P99" s="82">
        <v>68</v>
      </c>
      <c r="Q99" s="82">
        <v>56955</v>
      </c>
      <c r="R99" s="83">
        <v>136236587.64000139</v>
      </c>
      <c r="S99" s="83">
        <v>282.23653826043432</v>
      </c>
    </row>
    <row r="100" spans="15:19">
      <c r="O100" s="81" t="s">
        <v>41</v>
      </c>
      <c r="P100" s="82">
        <v>69</v>
      </c>
      <c r="Q100" s="82">
        <v>8604</v>
      </c>
      <c r="R100" s="83">
        <v>13797719.830000021</v>
      </c>
      <c r="S100" s="83">
        <v>189.21617374958441</v>
      </c>
    </row>
    <row r="101" spans="15:19">
      <c r="O101" s="81" t="s">
        <v>42</v>
      </c>
      <c r="P101" s="82">
        <v>69</v>
      </c>
      <c r="Q101" s="82">
        <v>61704</v>
      </c>
      <c r="R101" s="83">
        <v>151487374.93999711</v>
      </c>
      <c r="S101" s="83">
        <v>289.67729560691237</v>
      </c>
    </row>
    <row r="102" spans="15:19">
      <c r="O102" s="81" t="s">
        <v>41</v>
      </c>
      <c r="P102" s="82">
        <v>70</v>
      </c>
      <c r="Q102" s="82">
        <v>9115</v>
      </c>
      <c r="R102" s="83">
        <v>14805228.259999966</v>
      </c>
      <c r="S102" s="83">
        <v>191.65041774852821</v>
      </c>
    </row>
    <row r="103" spans="15:19">
      <c r="O103" s="81" t="s">
        <v>42</v>
      </c>
      <c r="P103" s="82">
        <v>70</v>
      </c>
      <c r="Q103" s="82">
        <v>66058</v>
      </c>
      <c r="R103" s="83">
        <v>168970348.96000132</v>
      </c>
      <c r="S103" s="83">
        <v>301.81193937204887</v>
      </c>
    </row>
    <row r="104" spans="15:19">
      <c r="O104" s="81" t="s">
        <v>41</v>
      </c>
      <c r="P104" s="82">
        <v>71</v>
      </c>
      <c r="Q104" s="82">
        <v>10070</v>
      </c>
      <c r="R104" s="83">
        <v>16229741.059999978</v>
      </c>
      <c r="S104" s="83">
        <v>190.1662559322582</v>
      </c>
    </row>
    <row r="105" spans="15:19">
      <c r="O105" s="81" t="s">
        <v>42</v>
      </c>
      <c r="P105" s="82">
        <v>71</v>
      </c>
      <c r="Q105" s="82">
        <v>73082</v>
      </c>
      <c r="R105" s="83">
        <v>189689546.93000057</v>
      </c>
      <c r="S105" s="83">
        <v>306.25579200781743</v>
      </c>
    </row>
    <row r="106" spans="15:19">
      <c r="O106" s="81" t="s">
        <v>41</v>
      </c>
      <c r="P106" s="82">
        <v>72</v>
      </c>
      <c r="Q106" s="82">
        <v>10518</v>
      </c>
      <c r="R106" s="83">
        <v>17320043.599999927</v>
      </c>
      <c r="S106" s="83">
        <v>194.29747205774225</v>
      </c>
    </row>
    <row r="107" spans="15:19">
      <c r="O107" s="81" t="s">
        <v>42</v>
      </c>
      <c r="P107" s="82">
        <v>72</v>
      </c>
      <c r="Q107" s="82">
        <v>75844</v>
      </c>
      <c r="R107" s="83">
        <v>204655796.79999995</v>
      </c>
      <c r="S107" s="83">
        <v>318.38614204718613</v>
      </c>
    </row>
    <row r="108" spans="15:19">
      <c r="O108" s="81" t="s">
        <v>41</v>
      </c>
      <c r="P108" s="82">
        <v>73</v>
      </c>
      <c r="Q108" s="82">
        <v>11706</v>
      </c>
      <c r="R108" s="83">
        <v>19405750.270000044</v>
      </c>
      <c r="S108" s="83">
        <v>195.60198336531838</v>
      </c>
    </row>
    <row r="109" spans="15:19">
      <c r="O109" s="81" t="s">
        <v>42</v>
      </c>
      <c r="P109" s="82">
        <v>73</v>
      </c>
      <c r="Q109" s="82">
        <v>84185</v>
      </c>
      <c r="R109" s="83">
        <v>232138491.02999818</v>
      </c>
      <c r="S109" s="83">
        <v>325.35971318066402</v>
      </c>
    </row>
    <row r="110" spans="15:19">
      <c r="O110" s="81" t="s">
        <v>41</v>
      </c>
      <c r="P110" s="82">
        <v>74</v>
      </c>
      <c r="Q110" s="82">
        <v>12406</v>
      </c>
      <c r="R110" s="83">
        <v>20987118.450000014</v>
      </c>
      <c r="S110" s="83">
        <v>199.60543966195837</v>
      </c>
    </row>
    <row r="111" spans="15:19">
      <c r="O111" s="81" t="s">
        <v>42</v>
      </c>
      <c r="P111" s="82">
        <v>74</v>
      </c>
      <c r="Q111" s="82">
        <v>86814</v>
      </c>
      <c r="R111" s="83">
        <v>256632550.38999984</v>
      </c>
      <c r="S111" s="83">
        <v>348.79745595679651</v>
      </c>
    </row>
    <row r="112" spans="15:19">
      <c r="O112" s="81" t="s">
        <v>41</v>
      </c>
      <c r="P112" s="82">
        <v>75</v>
      </c>
      <c r="Q112" s="82">
        <v>13129</v>
      </c>
      <c r="R112" s="83">
        <v>22640639.35000008</v>
      </c>
      <c r="S112" s="83">
        <v>203.47374295874951</v>
      </c>
    </row>
    <row r="113" spans="15:19">
      <c r="O113" s="81" t="s">
        <v>42</v>
      </c>
      <c r="P113" s="82">
        <v>75</v>
      </c>
      <c r="Q113" s="82">
        <v>93872</v>
      </c>
      <c r="R113" s="83">
        <v>283979347.8399967</v>
      </c>
      <c r="S113" s="83">
        <v>356.94559134304467</v>
      </c>
    </row>
    <row r="114" spans="15:19">
      <c r="O114" s="81" t="s">
        <v>41</v>
      </c>
      <c r="P114" s="82">
        <v>76</v>
      </c>
      <c r="Q114" s="82">
        <v>13339</v>
      </c>
      <c r="R114" s="83">
        <v>23325373.219999947</v>
      </c>
      <c r="S114" s="83">
        <v>206.32728554238261</v>
      </c>
    </row>
    <row r="115" spans="15:19">
      <c r="O115" s="81" t="s">
        <v>42</v>
      </c>
      <c r="P115" s="82">
        <v>76</v>
      </c>
      <c r="Q115" s="82">
        <v>96373</v>
      </c>
      <c r="R115" s="83">
        <v>308255076.6700027</v>
      </c>
      <c r="S115" s="83">
        <v>377.40373605423201</v>
      </c>
    </row>
    <row r="116" spans="15:19">
      <c r="O116" s="81" t="s">
        <v>41</v>
      </c>
      <c r="P116" s="82">
        <v>77</v>
      </c>
      <c r="Q116" s="82">
        <v>13471</v>
      </c>
      <c r="R116" s="83">
        <v>23349631.240000032</v>
      </c>
      <c r="S116" s="83">
        <v>204.51799465961429</v>
      </c>
    </row>
    <row r="117" spans="15:19">
      <c r="O117" s="81" t="s">
        <v>42</v>
      </c>
      <c r="P117" s="82">
        <v>77</v>
      </c>
      <c r="Q117" s="82">
        <v>97988</v>
      </c>
      <c r="R117" s="83">
        <v>326349149.80000389</v>
      </c>
      <c r="S117" s="83">
        <v>392.97138527321363</v>
      </c>
    </row>
    <row r="118" spans="15:19">
      <c r="O118" s="81" t="s">
        <v>41</v>
      </c>
      <c r="P118" s="82">
        <v>78</v>
      </c>
      <c r="Q118" s="82">
        <v>10310</v>
      </c>
      <c r="R118" s="83">
        <v>17542352.810000073</v>
      </c>
      <c r="S118" s="83">
        <v>200.76153688715655</v>
      </c>
    </row>
    <row r="119" spans="15:19">
      <c r="O119" s="81" t="s">
        <v>42</v>
      </c>
      <c r="P119" s="82">
        <v>78</v>
      </c>
      <c r="Q119" s="82">
        <v>80702</v>
      </c>
      <c r="R119" s="83">
        <v>267690168.05999777</v>
      </c>
      <c r="S119" s="83">
        <v>391.38074743723172</v>
      </c>
    </row>
    <row r="120" spans="15:19">
      <c r="O120" s="81" t="s">
        <v>41</v>
      </c>
      <c r="P120" s="82">
        <v>79</v>
      </c>
      <c r="Q120" s="82">
        <v>10840</v>
      </c>
      <c r="R120" s="83">
        <v>18856679.820000067</v>
      </c>
      <c r="S120" s="83">
        <v>205.25194462744619</v>
      </c>
    </row>
    <row r="121" spans="15:19">
      <c r="O121" s="81" t="s">
        <v>42</v>
      </c>
      <c r="P121" s="82">
        <v>79</v>
      </c>
      <c r="Q121" s="82">
        <v>84698</v>
      </c>
      <c r="R121" s="83">
        <v>292179570.92999506</v>
      </c>
      <c r="S121" s="83">
        <v>407.03150652886575</v>
      </c>
    </row>
    <row r="122" spans="15:19">
      <c r="O122" s="81" t="s">
        <v>41</v>
      </c>
      <c r="P122" s="82">
        <v>80</v>
      </c>
      <c r="Q122" s="82">
        <v>10804</v>
      </c>
      <c r="R122" s="83">
        <v>18626895.869999997</v>
      </c>
      <c r="S122" s="83">
        <v>203.42636880116135</v>
      </c>
    </row>
    <row r="123" spans="15:19">
      <c r="O123" s="81" t="s">
        <v>42</v>
      </c>
      <c r="P123" s="82">
        <v>80</v>
      </c>
      <c r="Q123" s="82">
        <v>85584</v>
      </c>
      <c r="R123" s="83">
        <v>306778150.20999712</v>
      </c>
      <c r="S123" s="83">
        <v>422.94430314304964</v>
      </c>
    </row>
    <row r="124" spans="15:19">
      <c r="O124" s="81" t="s">
        <v>41</v>
      </c>
      <c r="P124" s="82">
        <v>81</v>
      </c>
      <c r="Q124" s="82">
        <v>10271</v>
      </c>
      <c r="R124" s="83">
        <v>18683154.700000048</v>
      </c>
      <c r="S124" s="83">
        <v>214.62920471659697</v>
      </c>
    </row>
    <row r="125" spans="15:19">
      <c r="O125" s="81" t="s">
        <v>42</v>
      </c>
      <c r="P125" s="82">
        <v>81</v>
      </c>
      <c r="Q125" s="82">
        <v>84217</v>
      </c>
      <c r="R125" s="83">
        <v>301265244.53000337</v>
      </c>
      <c r="S125" s="83">
        <v>422.08566335580241</v>
      </c>
    </row>
    <row r="126" spans="15:19">
      <c r="O126" s="81" t="s">
        <v>41</v>
      </c>
      <c r="P126" s="82">
        <v>82</v>
      </c>
      <c r="Q126" s="82">
        <v>9744</v>
      </c>
      <c r="R126" s="83">
        <v>16069805.279999912</v>
      </c>
      <c r="S126" s="83">
        <v>194.59186247906405</v>
      </c>
    </row>
    <row r="127" spans="15:19">
      <c r="O127" s="81" t="s">
        <v>42</v>
      </c>
      <c r="P127" s="82">
        <v>82</v>
      </c>
      <c r="Q127" s="82">
        <v>79542</v>
      </c>
      <c r="R127" s="83">
        <v>284324147.92000008</v>
      </c>
      <c r="S127" s="83">
        <v>421.76309480099178</v>
      </c>
    </row>
    <row r="128" spans="15:19">
      <c r="O128" s="81" t="s">
        <v>41</v>
      </c>
      <c r="P128" s="82">
        <v>83</v>
      </c>
      <c r="Q128" s="82">
        <v>10276</v>
      </c>
      <c r="R128" s="83">
        <v>16797940.589999959</v>
      </c>
      <c r="S128" s="83">
        <v>192.878260683316</v>
      </c>
    </row>
    <row r="129" spans="15:19">
      <c r="O129" s="81" t="s">
        <v>42</v>
      </c>
      <c r="P129" s="82">
        <v>83</v>
      </c>
      <c r="Q129" s="82">
        <v>87960</v>
      </c>
      <c r="R129" s="83">
        <v>309466889.7000038</v>
      </c>
      <c r="S129" s="83">
        <v>415.12635395466702</v>
      </c>
    </row>
    <row r="130" spans="15:19">
      <c r="O130" s="81" t="s">
        <v>41</v>
      </c>
      <c r="P130" s="82">
        <v>84</v>
      </c>
      <c r="Q130" s="82">
        <v>10783</v>
      </c>
      <c r="R130" s="83">
        <v>16964035.139999975</v>
      </c>
      <c r="S130" s="83">
        <v>185.62689228976191</v>
      </c>
    </row>
    <row r="131" spans="15:19">
      <c r="O131" s="81" t="s">
        <v>42</v>
      </c>
      <c r="P131" s="82">
        <v>84</v>
      </c>
      <c r="Q131" s="82">
        <v>91173</v>
      </c>
      <c r="R131" s="83">
        <v>331928453.37000149</v>
      </c>
      <c r="S131" s="83">
        <v>429.56567654037275</v>
      </c>
    </row>
    <row r="132" spans="15:19">
      <c r="O132" s="81" t="s">
        <v>41</v>
      </c>
      <c r="P132" s="82">
        <v>85</v>
      </c>
      <c r="Q132" s="82">
        <v>10907</v>
      </c>
      <c r="R132" s="83">
        <v>17421789.530000024</v>
      </c>
      <c r="S132" s="83">
        <v>188.46850490149257</v>
      </c>
    </row>
    <row r="133" spans="15:19">
      <c r="O133" s="81" t="s">
        <v>42</v>
      </c>
      <c r="P133" s="82">
        <v>85</v>
      </c>
      <c r="Q133" s="82">
        <v>91695</v>
      </c>
      <c r="R133" s="83">
        <v>332445065.08000255</v>
      </c>
      <c r="S133" s="83">
        <v>427.78501885487196</v>
      </c>
    </row>
    <row r="134" spans="15:19">
      <c r="O134" s="81" t="s">
        <v>41</v>
      </c>
      <c r="P134" s="82">
        <v>86</v>
      </c>
      <c r="Q134" s="82">
        <v>10580</v>
      </c>
      <c r="R134" s="83">
        <v>16228969.689999951</v>
      </c>
      <c r="S134" s="83">
        <v>180.99084896086228</v>
      </c>
    </row>
    <row r="135" spans="15:19">
      <c r="O135" s="81" t="s">
        <v>42</v>
      </c>
      <c r="P135" s="82">
        <v>86</v>
      </c>
      <c r="Q135" s="82">
        <v>91802</v>
      </c>
      <c r="R135" s="83">
        <v>334145216.31999791</v>
      </c>
      <c r="S135" s="83">
        <v>429.47159083997281</v>
      </c>
    </row>
    <row r="136" spans="15:19">
      <c r="O136" s="81" t="s">
        <v>41</v>
      </c>
      <c r="P136" s="82">
        <v>87</v>
      </c>
      <c r="Q136" s="82">
        <v>10515</v>
      </c>
      <c r="R136" s="83">
        <v>16022223.839999994</v>
      </c>
      <c r="S136" s="83">
        <v>179.78971893371315</v>
      </c>
    </row>
    <row r="137" spans="15:19">
      <c r="O137" s="81" t="s">
        <v>42</v>
      </c>
      <c r="P137" s="82">
        <v>87</v>
      </c>
      <c r="Q137" s="82">
        <v>92598</v>
      </c>
      <c r="R137" s="83">
        <v>338355645.68999344</v>
      </c>
      <c r="S137" s="83">
        <v>431.14480400267746</v>
      </c>
    </row>
    <row r="138" spans="15:19">
      <c r="O138" s="81" t="s">
        <v>41</v>
      </c>
      <c r="P138" s="82">
        <v>88</v>
      </c>
      <c r="Q138" s="82">
        <v>9666</v>
      </c>
      <c r="R138" s="83">
        <v>13924165.41</v>
      </c>
      <c r="S138" s="83">
        <v>169.97056524604281</v>
      </c>
    </row>
    <row r="139" spans="15:19">
      <c r="O139" s="81" t="s">
        <v>42</v>
      </c>
      <c r="P139" s="82">
        <v>88</v>
      </c>
      <c r="Q139" s="82">
        <v>87492</v>
      </c>
      <c r="R139" s="83">
        <v>322492192.29000092</v>
      </c>
      <c r="S139" s="83">
        <v>434.91280637411984</v>
      </c>
    </row>
    <row r="140" spans="15:19">
      <c r="O140" s="81" t="s">
        <v>41</v>
      </c>
      <c r="P140" s="82">
        <v>89</v>
      </c>
      <c r="Q140" s="82">
        <v>9449</v>
      </c>
      <c r="R140" s="83">
        <v>13473244.009999966</v>
      </c>
      <c r="S140" s="83">
        <v>168.24325496312579</v>
      </c>
    </row>
    <row r="141" spans="15:19">
      <c r="O141" s="81" t="s">
        <v>42</v>
      </c>
      <c r="P141" s="82">
        <v>89</v>
      </c>
      <c r="Q141" s="82">
        <v>85480</v>
      </c>
      <c r="R141" s="83">
        <v>317058152.92999554</v>
      </c>
      <c r="S141" s="83">
        <v>437.64880550380695</v>
      </c>
    </row>
    <row r="142" spans="15:19">
      <c r="O142" s="81" t="s">
        <v>41</v>
      </c>
      <c r="P142" s="82">
        <v>90</v>
      </c>
      <c r="Q142" s="82">
        <v>8485</v>
      </c>
      <c r="R142" s="83">
        <v>12091356.369999988</v>
      </c>
      <c r="S142" s="83">
        <v>168.14134241095093</v>
      </c>
    </row>
    <row r="143" spans="15:19">
      <c r="O143" s="81" t="s">
        <v>42</v>
      </c>
      <c r="P143" s="82">
        <v>90</v>
      </c>
      <c r="Q143" s="82">
        <v>77896</v>
      </c>
      <c r="R143" s="83">
        <v>293798920.87000334</v>
      </c>
      <c r="S143" s="83">
        <v>445.0270147160229</v>
      </c>
    </row>
    <row r="144" spans="15:19">
      <c r="O144" s="81" t="s">
        <v>41</v>
      </c>
      <c r="P144" s="82">
        <v>91</v>
      </c>
      <c r="Q144" s="82">
        <v>8038</v>
      </c>
      <c r="R144" s="83">
        <v>11292197.059999995</v>
      </c>
      <c r="S144" s="83">
        <v>165.7607802236665</v>
      </c>
    </row>
    <row r="145" spans="15:19">
      <c r="O145" s="81" t="s">
        <v>42</v>
      </c>
      <c r="P145" s="82">
        <v>91</v>
      </c>
      <c r="Q145" s="82">
        <v>73844</v>
      </c>
      <c r="R145" s="83">
        <v>287347425.26000166</v>
      </c>
      <c r="S145" s="83">
        <v>459.13820511893306</v>
      </c>
    </row>
    <row r="146" spans="15:19">
      <c r="O146" s="81" t="s">
        <v>41</v>
      </c>
      <c r="P146" s="82">
        <v>92</v>
      </c>
      <c r="Q146" s="82">
        <v>6618</v>
      </c>
      <c r="R146" s="83">
        <v>9019893.8099999912</v>
      </c>
      <c r="S146" s="83">
        <v>160.81479356274576</v>
      </c>
    </row>
    <row r="147" spans="15:19">
      <c r="O147" s="81" t="s">
        <v>42</v>
      </c>
      <c r="P147" s="82">
        <v>92</v>
      </c>
      <c r="Q147" s="82">
        <v>62829</v>
      </c>
      <c r="R147" s="83">
        <v>252456678.37999952</v>
      </c>
      <c r="S147" s="83">
        <v>474.10883896269485</v>
      </c>
    </row>
    <row r="148" spans="15:19">
      <c r="O148" s="81" t="s">
        <v>41</v>
      </c>
      <c r="P148" s="82">
        <v>93</v>
      </c>
      <c r="Q148" s="82">
        <v>5532</v>
      </c>
      <c r="R148" s="83">
        <v>7821138.4599999795</v>
      </c>
      <c r="S148" s="83">
        <v>166.81655136047843</v>
      </c>
    </row>
    <row r="149" spans="15:19">
      <c r="O149" s="81" t="s">
        <v>42</v>
      </c>
      <c r="P149" s="82">
        <v>93</v>
      </c>
      <c r="Q149" s="82">
        <v>55434</v>
      </c>
      <c r="R149" s="83">
        <v>222495910.37999859</v>
      </c>
      <c r="S149" s="83">
        <v>473.58414136185576</v>
      </c>
    </row>
    <row r="150" spans="15:19">
      <c r="O150" s="81" t="s">
        <v>41</v>
      </c>
      <c r="P150" s="82">
        <v>94</v>
      </c>
      <c r="Q150" s="82">
        <v>4079</v>
      </c>
      <c r="R150" s="83">
        <v>5880182.1000000173</v>
      </c>
      <c r="S150" s="83">
        <v>170.09376962061751</v>
      </c>
    </row>
    <row r="151" spans="15:19">
      <c r="O151" s="81" t="s">
        <v>42</v>
      </c>
      <c r="P151" s="82">
        <v>94</v>
      </c>
      <c r="Q151" s="82">
        <v>42912</v>
      </c>
      <c r="R151" s="83">
        <v>175778587.22000071</v>
      </c>
      <c r="S151" s="83">
        <v>483.32420932139695</v>
      </c>
    </row>
    <row r="152" spans="15:19">
      <c r="O152" s="81" t="s">
        <v>41</v>
      </c>
      <c r="P152" s="82">
        <v>95</v>
      </c>
      <c r="Q152" s="82">
        <v>3218</v>
      </c>
      <c r="R152" s="83">
        <v>4332777.629999999</v>
      </c>
      <c r="S152" s="83">
        <v>158.86626906766614</v>
      </c>
    </row>
    <row r="153" spans="15:19">
      <c r="O153" s="81" t="s">
        <v>42</v>
      </c>
      <c r="P153" s="82">
        <v>95</v>
      </c>
      <c r="Q153" s="82">
        <v>34862</v>
      </c>
      <c r="R153" s="83">
        <v>145795770.48999909</v>
      </c>
      <c r="S153" s="83">
        <v>493.45091942705159</v>
      </c>
    </row>
    <row r="154" spans="15:19">
      <c r="O154" s="81" t="s">
        <v>41</v>
      </c>
      <c r="P154" s="82">
        <v>96</v>
      </c>
      <c r="Q154" s="82">
        <v>2316</v>
      </c>
      <c r="R154" s="83">
        <v>3443326.4900000109</v>
      </c>
      <c r="S154" s="83">
        <v>175.42479768246218</v>
      </c>
    </row>
    <row r="155" spans="15:19">
      <c r="O155" s="81" t="s">
        <v>42</v>
      </c>
      <c r="P155" s="82">
        <v>96</v>
      </c>
      <c r="Q155" s="82">
        <v>25913</v>
      </c>
      <c r="R155" s="83">
        <v>111075327.97000007</v>
      </c>
      <c r="S155" s="83">
        <v>505.76787993389217</v>
      </c>
    </row>
    <row r="156" spans="15:19">
      <c r="O156" s="81" t="s">
        <v>41</v>
      </c>
      <c r="P156" s="82">
        <v>97</v>
      </c>
      <c r="Q156" s="82">
        <v>1710</v>
      </c>
      <c r="R156" s="83">
        <v>2507402.6500000022</v>
      </c>
      <c r="S156" s="83">
        <v>173.01322671223193</v>
      </c>
    </row>
    <row r="157" spans="15:19">
      <c r="O157" s="81" t="s">
        <v>42</v>
      </c>
      <c r="P157" s="82">
        <v>97</v>
      </c>
      <c r="Q157" s="82">
        <v>19760</v>
      </c>
      <c r="R157" s="83">
        <v>86603179.369999498</v>
      </c>
      <c r="S157" s="83">
        <v>517.1282121709794</v>
      </c>
    </row>
    <row r="158" spans="15:19">
      <c r="O158" s="81" t="s">
        <v>41</v>
      </c>
      <c r="P158" s="82">
        <v>98</v>
      </c>
      <c r="Q158" s="82">
        <v>1148</v>
      </c>
      <c r="R158" s="83">
        <v>1539233.9599999979</v>
      </c>
      <c r="S158" s="83">
        <v>158.20277032258994</v>
      </c>
    </row>
    <row r="159" spans="15:19">
      <c r="O159" s="81" t="s">
        <v>42</v>
      </c>
      <c r="P159" s="82">
        <v>98</v>
      </c>
      <c r="Q159" s="82">
        <v>14080</v>
      </c>
      <c r="R159" s="83">
        <v>61764930.840000041</v>
      </c>
      <c r="S159" s="83">
        <v>517.59567694339808</v>
      </c>
    </row>
    <row r="160" spans="15:19">
      <c r="O160" s="81" t="s">
        <v>41</v>
      </c>
      <c r="P160" s="82">
        <v>99</v>
      </c>
      <c r="Q160" s="82">
        <v>743</v>
      </c>
      <c r="R160" s="83">
        <v>1160245.3200000005</v>
      </c>
      <c r="S160" s="83">
        <v>184.25205793943437</v>
      </c>
    </row>
    <row r="161" spans="15:19">
      <c r="O161" s="81" t="s">
        <v>42</v>
      </c>
      <c r="P161" s="82">
        <v>99</v>
      </c>
      <c r="Q161" s="82">
        <v>9733</v>
      </c>
      <c r="R161" s="83">
        <v>42482545.379999921</v>
      </c>
      <c r="S161" s="83">
        <v>515.00938391333511</v>
      </c>
    </row>
    <row r="162" spans="15:19">
      <c r="O162" s="81" t="s">
        <v>41</v>
      </c>
      <c r="P162" s="82">
        <v>100</v>
      </c>
      <c r="Q162" s="82">
        <v>945</v>
      </c>
      <c r="R162" s="83">
        <v>1364188.4999999993</v>
      </c>
      <c r="S162" s="83">
        <v>170.33108440476181</v>
      </c>
    </row>
    <row r="163" spans="15:19">
      <c r="O163" s="81" t="s">
        <v>42</v>
      </c>
      <c r="P163" s="82">
        <v>100</v>
      </c>
      <c r="Q163" s="82">
        <v>16128</v>
      </c>
      <c r="R163" s="83">
        <v>69327428.519999444</v>
      </c>
      <c r="S163" s="83">
        <v>507.19610843186052</v>
      </c>
    </row>
  </sheetData>
  <autoFilter ref="A1:E93" xr:uid="{34B3755E-0E53-447C-A440-1D12DFD4937B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D745B-85D3-48B0-A43D-F5AEB9C85766}">
  <dimension ref="A1:I26"/>
  <sheetViews>
    <sheetView workbookViewId="0">
      <selection activeCell="E14" sqref="E14"/>
    </sheetView>
  </sheetViews>
  <sheetFormatPr baseColWidth="10" defaultColWidth="11.42578125" defaultRowHeight="15"/>
  <cols>
    <col min="1" max="1" width="24.42578125" style="80" bestFit="1" customWidth="1"/>
    <col min="2" max="16384" width="11.42578125" style="80"/>
  </cols>
  <sheetData>
    <row r="1" spans="1:9" ht="15.75">
      <c r="A1" s="1" t="s">
        <v>59</v>
      </c>
    </row>
    <row r="2" spans="1:9">
      <c r="A2" s="2"/>
      <c r="B2" s="3"/>
      <c r="C2" s="3"/>
      <c r="D2" s="4"/>
      <c r="E2" s="4"/>
    </row>
    <row r="3" spans="1:9">
      <c r="A3" s="5"/>
      <c r="B3" s="6" t="s">
        <v>0</v>
      </c>
      <c r="C3" s="6"/>
      <c r="D3" s="6" t="s">
        <v>1</v>
      </c>
      <c r="E3" s="6"/>
      <c r="F3" s="105" t="s">
        <v>2</v>
      </c>
      <c r="G3" s="106"/>
      <c r="H3" s="107"/>
    </row>
    <row r="4" spans="1:9">
      <c r="A4" s="5"/>
      <c r="B4" s="7" t="s">
        <v>3</v>
      </c>
      <c r="C4" s="7" t="s">
        <v>4</v>
      </c>
      <c r="D4" s="7" t="s">
        <v>3</v>
      </c>
      <c r="E4" s="7" t="s">
        <v>4</v>
      </c>
      <c r="F4" s="95" t="s">
        <v>3</v>
      </c>
      <c r="G4" s="95" t="s">
        <v>4</v>
      </c>
      <c r="H4" s="95" t="s">
        <v>65</v>
      </c>
    </row>
    <row r="5" spans="1:9">
      <c r="A5" s="8" t="s">
        <v>5</v>
      </c>
      <c r="B5" s="9">
        <v>0</v>
      </c>
      <c r="C5" s="9">
        <v>0</v>
      </c>
      <c r="D5" s="9">
        <v>940.96698027367529</v>
      </c>
      <c r="E5" s="9">
        <v>623.20180287934477</v>
      </c>
      <c r="F5" s="96">
        <v>376.42390431545482</v>
      </c>
      <c r="G5" s="96">
        <v>209.25277031147164</v>
      </c>
      <c r="H5" s="96">
        <v>291.5922837790655</v>
      </c>
      <c r="I5" s="97"/>
    </row>
    <row r="6" spans="1:9">
      <c r="A6" s="8" t="s">
        <v>6</v>
      </c>
      <c r="B6" s="9">
        <v>1150.0650406142145</v>
      </c>
      <c r="C6" s="9">
        <v>864.46814407883107</v>
      </c>
      <c r="D6" s="9">
        <v>713.08245998715404</v>
      </c>
      <c r="E6" s="9">
        <v>611.01619581045736</v>
      </c>
      <c r="F6" s="96">
        <v>976.91205904316246</v>
      </c>
      <c r="G6" s="96">
        <v>779.7598859370238</v>
      </c>
      <c r="H6" s="96">
        <v>877.36949923257441</v>
      </c>
      <c r="I6" s="97"/>
    </row>
    <row r="7" spans="1:9">
      <c r="A7" s="8" t="s">
        <v>7</v>
      </c>
      <c r="B7" s="9">
        <v>870.26760319074413</v>
      </c>
      <c r="C7" s="9">
        <v>403.54112694807174</v>
      </c>
      <c r="D7" s="9">
        <v>545.47280530609453</v>
      </c>
      <c r="E7" s="9">
        <v>231.27717210088252</v>
      </c>
      <c r="F7" s="96">
        <v>738</v>
      </c>
      <c r="G7" s="96">
        <v>345</v>
      </c>
      <c r="H7" s="96">
        <v>540</v>
      </c>
      <c r="I7" s="97"/>
    </row>
    <row r="8" spans="1:9">
      <c r="A8" s="10" t="s">
        <v>8</v>
      </c>
      <c r="B8" s="11">
        <v>2020.3326438049585</v>
      </c>
      <c r="C8" s="11">
        <v>1268.0092710269028</v>
      </c>
      <c r="D8" s="11">
        <v>2199.5222455669236</v>
      </c>
      <c r="E8" s="11">
        <v>1465.4951707906848</v>
      </c>
      <c r="F8" s="12">
        <v>2091.3359633586174</v>
      </c>
      <c r="G8" s="12">
        <v>1334.0126562484954</v>
      </c>
      <c r="H8" s="12">
        <v>1708.9617830116399</v>
      </c>
    </row>
    <row r="10" spans="1:9">
      <c r="A10" s="3" t="s">
        <v>61</v>
      </c>
    </row>
    <row r="11" spans="1:9">
      <c r="A11" s="108" t="s">
        <v>25</v>
      </c>
      <c r="B11" s="108"/>
      <c r="C11" s="108"/>
      <c r="D11" s="108"/>
      <c r="E11" s="108"/>
      <c r="F11" s="108"/>
    </row>
    <row r="12" spans="1:9" ht="14.45" customHeight="1">
      <c r="A12" s="3" t="s">
        <v>75</v>
      </c>
      <c r="B12" s="51"/>
      <c r="C12" s="51"/>
      <c r="D12" s="51"/>
      <c r="E12" s="51"/>
      <c r="F12" s="51"/>
    </row>
    <row r="14" spans="1:9">
      <c r="A14" s="13" t="s">
        <v>63</v>
      </c>
    </row>
    <row r="24" spans="7:8">
      <c r="G24" s="71"/>
      <c r="H24" s="71"/>
    </row>
    <row r="25" spans="7:8">
      <c r="G25" s="71"/>
      <c r="H25" s="71"/>
    </row>
    <row r="26" spans="7:8">
      <c r="G26" s="71"/>
      <c r="H26" s="71"/>
    </row>
  </sheetData>
  <mergeCells count="2">
    <mergeCell ref="F3:H3"/>
    <mergeCell ref="A11:F1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D6A58-D406-472F-B102-0FDBC676FC71}">
  <dimension ref="A1:N31"/>
  <sheetViews>
    <sheetView zoomScaleNormal="100" workbookViewId="0">
      <selection activeCell="C33" sqref="C33"/>
    </sheetView>
  </sheetViews>
  <sheetFormatPr baseColWidth="10" defaultColWidth="11.42578125" defaultRowHeight="15"/>
  <cols>
    <col min="1" max="1" width="30.7109375" style="80" customWidth="1"/>
    <col min="2" max="4" width="15.7109375" style="80" customWidth="1"/>
    <col min="5" max="8" width="11.42578125" style="80"/>
    <col min="9" max="9" width="13.7109375" style="80" bestFit="1" customWidth="1"/>
    <col min="10" max="12" width="11.42578125" style="80"/>
    <col min="13" max="13" width="23.7109375" style="80" bestFit="1" customWidth="1"/>
    <col min="14" max="14" width="12.7109375" style="67" bestFit="1" customWidth="1"/>
    <col min="15" max="16384" width="11.42578125" style="80"/>
  </cols>
  <sheetData>
    <row r="1" spans="1:8" ht="15.75">
      <c r="A1" s="1" t="s">
        <v>58</v>
      </c>
      <c r="H1" s="70"/>
    </row>
    <row r="3" spans="1:8" ht="75">
      <c r="A3" s="28" t="s">
        <v>23</v>
      </c>
      <c r="B3" s="29" t="s">
        <v>44</v>
      </c>
      <c r="C3" s="29" t="s">
        <v>43</v>
      </c>
      <c r="D3" s="29" t="s">
        <v>24</v>
      </c>
    </row>
    <row r="4" spans="1:8">
      <c r="A4" s="30" t="s">
        <v>18</v>
      </c>
      <c r="B4" s="67">
        <v>1583242</v>
      </c>
      <c r="C4" s="61">
        <v>8228802</v>
      </c>
      <c r="D4" s="31">
        <f>B4/C4</f>
        <v>0.19240249066632056</v>
      </c>
    </row>
    <row r="5" spans="1:8">
      <c r="A5" s="30" t="s">
        <v>19</v>
      </c>
      <c r="B5" s="67">
        <v>622922</v>
      </c>
      <c r="C5" s="61">
        <v>2797160</v>
      </c>
      <c r="D5" s="31">
        <f>B5/C5</f>
        <v>0.22269802227974089</v>
      </c>
    </row>
    <row r="6" spans="1:8">
      <c r="A6" s="30" t="s">
        <v>14</v>
      </c>
      <c r="B6" s="67">
        <v>719948</v>
      </c>
      <c r="C6" s="61">
        <v>3458588</v>
      </c>
      <c r="D6" s="31">
        <f>B6/C6</f>
        <v>0.20816240616112702</v>
      </c>
    </row>
    <row r="7" spans="1:8">
      <c r="A7" s="30" t="s">
        <v>28</v>
      </c>
      <c r="B7" s="67">
        <v>576048</v>
      </c>
      <c r="C7" s="61">
        <v>2582015</v>
      </c>
      <c r="D7" s="31">
        <f>B7/C7</f>
        <v>0.22310017563801915</v>
      </c>
    </row>
    <row r="8" spans="1:8">
      <c r="A8" s="30" t="s">
        <v>21</v>
      </c>
      <c r="B8" s="67">
        <v>55822</v>
      </c>
      <c r="C8" s="61">
        <v>357237</v>
      </c>
      <c r="D8" s="31">
        <f>B8/C8</f>
        <v>0.15626040975598832</v>
      </c>
    </row>
    <row r="9" spans="1:8">
      <c r="A9" s="30" t="s">
        <v>20</v>
      </c>
      <c r="B9" s="69">
        <v>1114547</v>
      </c>
      <c r="C9" s="61">
        <v>5549724</v>
      </c>
      <c r="D9" s="31">
        <f t="shared" ref="D9:D22" si="0">B9/C9</f>
        <v>0.20082926646442237</v>
      </c>
    </row>
    <row r="10" spans="1:8">
      <c r="A10" s="30" t="s">
        <v>15</v>
      </c>
      <c r="B10" s="69">
        <v>1105255</v>
      </c>
      <c r="C10" s="61">
        <v>5982538</v>
      </c>
      <c r="D10" s="31">
        <f t="shared" si="0"/>
        <v>0.18474684155788063</v>
      </c>
    </row>
    <row r="11" spans="1:8">
      <c r="A11" s="30" t="s">
        <v>17</v>
      </c>
      <c r="B11" s="69">
        <v>1813737</v>
      </c>
      <c r="C11" s="61">
        <v>12430351</v>
      </c>
      <c r="D11" s="31">
        <f t="shared" si="0"/>
        <v>0.14591196982289559</v>
      </c>
    </row>
    <row r="12" spans="1:8">
      <c r="A12" s="30" t="s">
        <v>66</v>
      </c>
      <c r="B12" s="69">
        <v>725639</v>
      </c>
      <c r="C12" s="61">
        <v>3341043</v>
      </c>
      <c r="D12" s="31">
        <f t="shared" si="0"/>
        <v>0.21718936272295808</v>
      </c>
    </row>
    <row r="13" spans="1:8">
      <c r="A13" s="30" t="s">
        <v>16</v>
      </c>
      <c r="B13" s="69">
        <v>1228422</v>
      </c>
      <c r="C13" s="61">
        <v>6166602</v>
      </c>
      <c r="D13" s="31">
        <f t="shared" si="0"/>
        <v>0.19920565653499286</v>
      </c>
    </row>
    <row r="14" spans="1:8">
      <c r="A14" s="30" t="s">
        <v>67</v>
      </c>
      <c r="B14" s="69">
        <v>1304514</v>
      </c>
      <c r="C14" s="61">
        <v>6162302</v>
      </c>
      <c r="D14" s="31">
        <f t="shared" si="0"/>
        <v>0.21169264343097757</v>
      </c>
    </row>
    <row r="15" spans="1:8">
      <c r="A15" s="30" t="s">
        <v>68</v>
      </c>
      <c r="B15" s="69">
        <v>822504</v>
      </c>
      <c r="C15" s="61">
        <v>3918256</v>
      </c>
      <c r="D15" s="31">
        <f t="shared" si="0"/>
        <v>0.2099158401084564</v>
      </c>
    </row>
    <row r="16" spans="1:8">
      <c r="A16" s="30" t="s">
        <v>69</v>
      </c>
      <c r="B16" s="69">
        <v>1069265</v>
      </c>
      <c r="C16" s="61">
        <v>5218341</v>
      </c>
      <c r="D16" s="31">
        <f t="shared" si="0"/>
        <v>0.20490516047149851</v>
      </c>
    </row>
    <row r="17" spans="1:4">
      <c r="A17" s="33" t="s">
        <v>70</v>
      </c>
      <c r="B17" s="34">
        <f>SUM(B4:B16)</f>
        <v>12741865</v>
      </c>
      <c r="C17" s="62">
        <v>66192959</v>
      </c>
      <c r="D17" s="35">
        <f>B17/C17</f>
        <v>0.1924957758724761</v>
      </c>
    </row>
    <row r="18" spans="1:4">
      <c r="A18" s="30" t="s">
        <v>71</v>
      </c>
      <c r="B18" s="98">
        <v>44408</v>
      </c>
      <c r="C18" s="61">
        <v>381909</v>
      </c>
      <c r="D18" s="31">
        <f t="shared" si="0"/>
        <v>0.11627900887384167</v>
      </c>
    </row>
    <row r="19" spans="1:4">
      <c r="A19" s="30" t="s">
        <v>72</v>
      </c>
      <c r="B19" s="98">
        <v>45341</v>
      </c>
      <c r="C19" s="61">
        <v>357590</v>
      </c>
      <c r="D19" s="99">
        <f t="shared" si="0"/>
        <v>0.12679605134371766</v>
      </c>
    </row>
    <row r="20" spans="1:4">
      <c r="A20" s="30" t="s">
        <v>73</v>
      </c>
      <c r="B20" s="98">
        <v>8284</v>
      </c>
      <c r="C20" s="61">
        <v>291774</v>
      </c>
      <c r="D20" s="31">
        <f t="shared" si="0"/>
        <v>2.8391837518079062E-2</v>
      </c>
    </row>
    <row r="21" spans="1:4">
      <c r="A21" s="30" t="s">
        <v>74</v>
      </c>
      <c r="B21" s="98">
        <v>66807</v>
      </c>
      <c r="C21" s="61">
        <v>892102</v>
      </c>
      <c r="D21" s="31">
        <f t="shared" si="0"/>
        <v>7.4887176578462999E-2</v>
      </c>
    </row>
    <row r="22" spans="1:4">
      <c r="A22" s="65" t="s">
        <v>22</v>
      </c>
      <c r="B22" s="61">
        <v>227</v>
      </c>
      <c r="C22" s="63">
        <v>320282</v>
      </c>
      <c r="D22" s="31">
        <f t="shared" si="0"/>
        <v>7.0875041369792874E-4</v>
      </c>
    </row>
    <row r="23" spans="1:4">
      <c r="A23" s="33" t="s">
        <v>26</v>
      </c>
      <c r="B23" s="34">
        <f>SUM(B18:B22)</f>
        <v>165067</v>
      </c>
      <c r="C23" s="62">
        <v>2243657</v>
      </c>
      <c r="D23" s="35">
        <f>B23/C23</f>
        <v>7.3570514566174777E-2</v>
      </c>
    </row>
    <row r="24" spans="1:4">
      <c r="A24" s="36" t="s">
        <v>27</v>
      </c>
      <c r="B24" s="37">
        <f>B23+B17</f>
        <v>12906932</v>
      </c>
      <c r="C24" s="64">
        <v>68436616</v>
      </c>
      <c r="D24" s="38">
        <f>B24/C24</f>
        <v>0.18859687626869218</v>
      </c>
    </row>
    <row r="26" spans="1:4">
      <c r="A26" s="3" t="s">
        <v>62</v>
      </c>
    </row>
    <row r="27" spans="1:4">
      <c r="A27" s="3" t="s">
        <v>76</v>
      </c>
    </row>
    <row r="29" spans="1:4">
      <c r="A29" s="3" t="s">
        <v>34</v>
      </c>
    </row>
    <row r="31" spans="1:4">
      <c r="A31" s="13" t="s">
        <v>63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tableau1</vt:lpstr>
      <vt:lpstr>graphique 1</vt:lpstr>
      <vt:lpstr>sortie_SAS</vt:lpstr>
      <vt:lpstr>graphique2</vt:lpstr>
      <vt:lpstr>carte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Cecile SIMON</dc:creator>
  <cp:lastModifiedBy>Fadia EL KADIRI</cp:lastModifiedBy>
  <dcterms:created xsi:type="dcterms:W3CDTF">2021-09-03T11:58:10Z</dcterms:created>
  <dcterms:modified xsi:type="dcterms:W3CDTF">2026-01-13T15:11:09Z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ccf1c7-dc4b-4011-98a2-ab4e0d42403b_Enabled">
    <vt:lpwstr>true</vt:lpwstr>
  </property>
  <property fmtid="{D5CDD505-2E9C-101B-9397-08002B2CF9AE}" pid="3" name="MSIP_Label_21ccf1c7-dc4b-4011-98a2-ab4e0d42403b_SetDate">
    <vt:lpwstr>2022-09-19T12:06:18Z</vt:lpwstr>
  </property>
  <property fmtid="{D5CDD505-2E9C-101B-9397-08002B2CF9AE}" pid="4" name="MSIP_Label_21ccf1c7-dc4b-4011-98a2-ab4e0d42403b_Method">
    <vt:lpwstr>Privileged</vt:lpwstr>
  </property>
  <property fmtid="{D5CDD505-2E9C-101B-9397-08002B2CF9AE}" pid="5" name="MSIP_Label_21ccf1c7-dc4b-4011-98a2-ab4e0d42403b_Name">
    <vt:lpwstr>AA_ClassConfident_Acces-Public</vt:lpwstr>
  </property>
  <property fmtid="{D5CDD505-2E9C-101B-9397-08002B2CF9AE}" pid="6" name="MSIP_Label_21ccf1c7-dc4b-4011-98a2-ab4e0d42403b_SiteId">
    <vt:lpwstr>bddd8564-1efb-428c-aaf3-2b8fcda2c29a</vt:lpwstr>
  </property>
  <property fmtid="{D5CDD505-2E9C-101B-9397-08002B2CF9AE}" pid="7" name="MSIP_Label_21ccf1c7-dc4b-4011-98a2-ab4e0d42403b_ActionId">
    <vt:lpwstr>0adedf26-c536-446e-95f0-650859340b36</vt:lpwstr>
  </property>
  <property fmtid="{D5CDD505-2E9C-101B-9397-08002B2CF9AE}" pid="8" name="MSIP_Label_21ccf1c7-dc4b-4011-98a2-ab4e0d42403b_ContentBits">
    <vt:lpwstr>0</vt:lpwstr>
  </property>
</Properties>
</file>