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rectionTechnique\UniteActuariatEtudes\2-Travaux statistiques\Publications DT\3.Site internet\5-Livrables\Cotisants\Mel_202504\"/>
    </mc:Choice>
  </mc:AlternateContent>
  <xr:revisionPtr revIDLastSave="0" documentId="13_ncr:1_{D43E3890-063C-4381-83F0-F3924AD68D86}" xr6:coauthVersionLast="47" xr6:coauthVersionMax="47" xr10:uidLastSave="{00000000-0000-0000-0000-000000000000}"/>
  <bookViews>
    <workbookView xWindow="-110" yWindow="-110" windowWidth="19420" windowHeight="10300" xr2:uid="{FF43C31A-5E01-4320-A1AB-45A26AF5C00C}"/>
  </bookViews>
  <sheets>
    <sheet name="tableau1" sheetId="2" r:id="rId1"/>
    <sheet name="graphique 1" sheetId="5" r:id="rId2"/>
    <sheet name="graphique 2" sheetId="1" r:id="rId3"/>
    <sheet name="cart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" l="1"/>
  <c r="B24" i="3" l="1"/>
  <c r="D24" i="3" s="1"/>
  <c r="D19" i="3"/>
  <c r="B18" i="3"/>
  <c r="D17" i="3"/>
  <c r="D13" i="3"/>
  <c r="D12" i="3"/>
  <c r="D11" i="3"/>
  <c r="D9" i="3"/>
  <c r="D5" i="3"/>
  <c r="D22" i="3"/>
  <c r="D21" i="3"/>
  <c r="D20" i="3"/>
  <c r="D16" i="3"/>
  <c r="D15" i="3"/>
  <c r="D14" i="3"/>
  <c r="D10" i="3"/>
  <c r="D8" i="3"/>
  <c r="D7" i="3"/>
  <c r="D6" i="3"/>
  <c r="B25" i="3" l="1"/>
  <c r="D18" i="3"/>
  <c r="E60" i="5" l="1"/>
  <c r="F5" i="5" l="1"/>
  <c r="C60" i="5"/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Y59" i="5" l="1"/>
  <c r="X59" i="5"/>
  <c r="Y58" i="5"/>
  <c r="X58" i="5"/>
  <c r="Y57" i="5"/>
  <c r="X57" i="5"/>
  <c r="Y56" i="5"/>
  <c r="X56" i="5"/>
  <c r="Y55" i="5"/>
  <c r="X55" i="5"/>
  <c r="Y54" i="5"/>
  <c r="X54" i="5"/>
  <c r="Y53" i="5"/>
  <c r="X53" i="5"/>
  <c r="Y52" i="5"/>
  <c r="X52" i="5"/>
  <c r="Y51" i="5"/>
  <c r="X51" i="5"/>
  <c r="Y50" i="5"/>
  <c r="X50" i="5"/>
  <c r="Y49" i="5"/>
  <c r="X49" i="5"/>
  <c r="Y48" i="5"/>
  <c r="X48" i="5"/>
  <c r="Y47" i="5"/>
  <c r="X47" i="5"/>
  <c r="Y46" i="5"/>
  <c r="X46" i="5"/>
  <c r="Y45" i="5"/>
  <c r="X45" i="5"/>
  <c r="Y44" i="5"/>
  <c r="X44" i="5"/>
  <c r="Y43" i="5"/>
  <c r="X43" i="5"/>
  <c r="Y42" i="5"/>
  <c r="X42" i="5"/>
  <c r="Y41" i="5"/>
  <c r="X41" i="5"/>
  <c r="Y40" i="5"/>
  <c r="X40" i="5"/>
  <c r="Y39" i="5"/>
  <c r="X39" i="5"/>
  <c r="Y38" i="5"/>
  <c r="X38" i="5"/>
  <c r="Y37" i="5"/>
  <c r="X37" i="5"/>
  <c r="Y36" i="5"/>
  <c r="X36" i="5"/>
  <c r="Y35" i="5"/>
  <c r="X35" i="5"/>
  <c r="Y34" i="5"/>
  <c r="X34" i="5"/>
  <c r="Y33" i="5"/>
  <c r="X33" i="5"/>
  <c r="Y32" i="5"/>
  <c r="X32" i="5"/>
  <c r="Y31" i="5"/>
  <c r="X31" i="5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X14" i="5"/>
  <c r="Y13" i="5"/>
  <c r="X13" i="5"/>
  <c r="Y12" i="5"/>
  <c r="X12" i="5"/>
  <c r="Y11" i="5"/>
  <c r="X11" i="5"/>
  <c r="Y10" i="5"/>
  <c r="X10" i="5"/>
  <c r="Y9" i="5"/>
  <c r="X9" i="5"/>
  <c r="Y8" i="5"/>
  <c r="X8" i="5"/>
  <c r="Y7" i="5"/>
  <c r="X7" i="5"/>
  <c r="Y6" i="5"/>
  <c r="X6" i="5"/>
  <c r="Y5" i="5"/>
  <c r="X5" i="5"/>
  <c r="F60" i="5" l="1"/>
</calcChain>
</file>

<file path=xl/sharedStrings.xml><?xml version="1.0" encoding="utf-8"?>
<sst xmlns="http://schemas.openxmlformats.org/spreadsheetml/2006/main" count="78" uniqueCount="64">
  <si>
    <t>Hommes</t>
  </si>
  <si>
    <t>Femmes</t>
  </si>
  <si>
    <t>Évolution par rapport à l'année précédente</t>
  </si>
  <si>
    <t>26 à 30 ans</t>
  </si>
  <si>
    <t>31 à 35 ans</t>
  </si>
  <si>
    <t>36 à 40 ans</t>
  </si>
  <si>
    <t>41 à 45 ans</t>
  </si>
  <si>
    <t>46 à 50 ans</t>
  </si>
  <si>
    <t>51 à 55 ans</t>
  </si>
  <si>
    <t>56 à 60 ans</t>
  </si>
  <si>
    <t>Total</t>
  </si>
  <si>
    <t>TOTAL</t>
  </si>
  <si>
    <t>plus de 60 ans</t>
  </si>
  <si>
    <t>moins de 26 ans</t>
  </si>
  <si>
    <t>Auvergne-Rhône-Alpes</t>
  </si>
  <si>
    <t>Bretagne</t>
  </si>
  <si>
    <t>Centre-Val de Loire</t>
  </si>
  <si>
    <t>Corse</t>
  </si>
  <si>
    <t>Grand Est</t>
  </si>
  <si>
    <t>Hauts-de-France</t>
  </si>
  <si>
    <t>La Réunion</t>
  </si>
  <si>
    <t>Martinique</t>
  </si>
  <si>
    <t>Normandie</t>
  </si>
  <si>
    <t>Occitanie</t>
  </si>
  <si>
    <t>Champ : Salariés du secteur privé à temps complet ou à temps partiel, présents au 31 décembre.</t>
  </si>
  <si>
    <t>Source : Base Salaires - Agirc-Arrco</t>
  </si>
  <si>
    <t>Région de résidence</t>
  </si>
  <si>
    <t xml:space="preserve">Source : Base Salaires - Agirc-Arrco et Référentiel National de Gestion des Droits (RNGD) </t>
  </si>
  <si>
    <t>âge au 31/12</t>
  </si>
  <si>
    <t>Champ : Salariés du secteur privé à temps complet ou à temps partiel, présents au 31 décembre (hors résidents à Mayotte)</t>
  </si>
  <si>
    <t>Ensemble</t>
  </si>
  <si>
    <t>Bourgogne-Franche-Comté</t>
  </si>
  <si>
    <t>Île-de-France</t>
  </si>
  <si>
    <t>Nouvelle-Aquitaine</t>
  </si>
  <si>
    <t>Pays de la Loire</t>
  </si>
  <si>
    <t>Provence-Alpes-Côte d'Azur</t>
  </si>
  <si>
    <t>France métropolitaine</t>
  </si>
  <si>
    <t xml:space="preserve">Guadeloupe </t>
  </si>
  <si>
    <t>Guyane</t>
  </si>
  <si>
    <t>Mayotte</t>
  </si>
  <si>
    <t>DOM</t>
  </si>
  <si>
    <t>France métropolitaine et DOM</t>
  </si>
  <si>
    <t>Part des cotisants Agirc-Arrco dans la population française</t>
  </si>
  <si>
    <t>Hommes - Cotisants présents au 31/12</t>
  </si>
  <si>
    <t>Hommes - Cotisants présents au cours de l'année</t>
  </si>
  <si>
    <t>Femmes - Cotisants présents au 31/12</t>
  </si>
  <si>
    <t>Femmes - Cotisants présents au cours de l'année</t>
  </si>
  <si>
    <t>non disponible</t>
  </si>
  <si>
    <t>Remarque : la différence avec les effectifs du tableau 1 s'explique par les cotisants dans les Com ou à l'étranger.</t>
  </si>
  <si>
    <t>Assurés Agirc-Arrco ayant acquis au moins un point (tous types de droits) au cours de l’année</t>
  </si>
  <si>
    <t>Cotisants Agirc-Arrco ayant acquis au moins un point au titre de l’emploi au cours de l’année</t>
  </si>
  <si>
    <t>Cotisants Agirc-Arrco présents au 31 décembre</t>
  </si>
  <si>
    <t>16 ans et -</t>
  </si>
  <si>
    <t>70 et +</t>
  </si>
  <si>
    <t>Champ : Salariés du secteur privé ayant acquis des droits au titre de l’emploi au cours de l’année</t>
  </si>
  <si>
    <t>Tableau 1 : Effectifs des assurés de l'Agirc-Arrco en 2023</t>
  </si>
  <si>
    <t>Graphique 2 : Salaires moyens des cotisants Agirc-Arrco en 2023</t>
  </si>
  <si>
    <t>Effectifs Cotisants au 31 décembre 2023</t>
  </si>
  <si>
    <r>
      <t>Estimation de population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 2024
</t>
    </r>
    <r>
      <rPr>
        <i/>
        <sz val="10"/>
        <rFont val="Arial"/>
        <family val="2"/>
      </rPr>
      <t>(source Insee)</t>
    </r>
  </si>
  <si>
    <t>données 2023=&gt; maquette CAA cotisants 2023</t>
  </si>
  <si>
    <r>
      <t>Données actualisées au 1</t>
    </r>
    <r>
      <rPr>
        <i/>
        <vertAlign val="superscript"/>
        <sz val="11"/>
        <color rgb="FF0070C0"/>
        <rFont val="Calibri"/>
        <family val="2"/>
        <scheme val="minor"/>
      </rPr>
      <t>er</t>
    </r>
    <r>
      <rPr>
        <i/>
        <sz val="11"/>
        <color rgb="FF0070C0"/>
        <rFont val="Calibri"/>
        <family val="2"/>
        <scheme val="minor"/>
      </rPr>
      <t xml:space="preserve"> avril 2025</t>
    </r>
  </si>
  <si>
    <t>Champ : Assurés ayant acquis des points à l'Agirc-Arrco en 2023</t>
  </si>
  <si>
    <t>Graphique 1 : Répartition par âge des cotisants Agirc-Arrco en 2023</t>
  </si>
  <si>
    <t>Graphique 3 : Répartition géographique des cotisants 2023 selon leur lieu de résidence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</si>
</sst>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_);\(#,##0\)"/>
    <numFmt numFmtId="166" formatCode="_-* #,##0\ _€_-;\-* #,##0\ _€_-;_-* &quot;-&quot;\ _€_-;_-@_-"/>
    <numFmt numFmtId="167" formatCode="_-* #,##0.0_-;\-* #,##0.0_-;_-* &quot;-&quot;??_-;_-@_-"/>
    <numFmt numFmtId="168" formatCode="_-* #,##0_-;\-* #,##0_-;_-* &quot;-&quot;??_-;_-@_-"/>
    <numFmt numFmtId="169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90007F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vertAlign val="superscript"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1" quotePrefix="1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0" fillId="0" borderId="0" xfId="0" applyNumberFormat="1"/>
    <xf numFmtId="164" fontId="0" fillId="0" borderId="0" xfId="0" applyNumberFormat="1"/>
    <xf numFmtId="164" fontId="1" fillId="0" borderId="0" xfId="1" applyNumberFormat="1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4" xfId="0" applyFont="1" applyFill="1" applyBorder="1"/>
    <xf numFmtId="0" fontId="0" fillId="0" borderId="4" xfId="0" quotePrefix="1" applyFont="1" applyFill="1" applyBorder="1" applyAlignment="1">
      <alignment horizontal="center" vertical="center" wrapText="1"/>
    </xf>
    <xf numFmtId="0" fontId="9" fillId="0" borderId="4" xfId="0" quotePrefix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/>
    <xf numFmtId="165" fontId="9" fillId="0" borderId="4" xfId="0" applyNumberFormat="1" applyFont="1" applyFill="1" applyBorder="1"/>
    <xf numFmtId="0" fontId="9" fillId="0" borderId="4" xfId="0" applyFont="1" applyFill="1" applyBorder="1"/>
    <xf numFmtId="0" fontId="0" fillId="0" borderId="6" xfId="0" applyFont="1" applyFill="1" applyBorder="1"/>
    <xf numFmtId="0" fontId="9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9" xfId="0" applyFont="1" applyBorder="1" applyAlignment="1">
      <alignment horizontal="center"/>
    </xf>
    <xf numFmtId="166" fontId="2" fillId="0" borderId="0" xfId="0" applyNumberFormat="1" applyFont="1"/>
    <xf numFmtId="0" fontId="15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164" fontId="2" fillId="0" borderId="0" xfId="1" applyNumberFormat="1" applyFont="1"/>
    <xf numFmtId="3" fontId="6" fillId="0" borderId="0" xfId="0" applyNumberFormat="1" applyFont="1"/>
    <xf numFmtId="164" fontId="6" fillId="0" borderId="0" xfId="1" applyNumberFormat="1" applyFont="1"/>
    <xf numFmtId="0" fontId="0" fillId="0" borderId="7" xfId="0" applyBorder="1"/>
    <xf numFmtId="164" fontId="0" fillId="0" borderId="7" xfId="1" applyNumberFormat="1" applyFont="1" applyBorder="1"/>
    <xf numFmtId="0" fontId="9" fillId="0" borderId="7" xfId="0" applyFont="1" applyBorder="1"/>
    <xf numFmtId="164" fontId="9" fillId="0" borderId="7" xfId="1" applyNumberFormat="1" applyFont="1" applyBorder="1"/>
    <xf numFmtId="0" fontId="9" fillId="0" borderId="22" xfId="0" applyFont="1" applyBorder="1"/>
    <xf numFmtId="164" fontId="9" fillId="0" borderId="22" xfId="1" applyNumberFormat="1" applyFont="1" applyBorder="1"/>
    <xf numFmtId="3" fontId="23" fillId="0" borderId="0" xfId="0" applyNumberFormat="1" applyFont="1"/>
    <xf numFmtId="3" fontId="2" fillId="0" borderId="7" xfId="0" applyNumberFormat="1" applyFont="1" applyBorder="1"/>
    <xf numFmtId="3" fontId="5" fillId="0" borderId="7" xfId="0" applyNumberFormat="1" applyFont="1" applyBorder="1" applyAlignment="1">
      <alignment horizontal="right"/>
    </xf>
    <xf numFmtId="0" fontId="25" fillId="0" borderId="0" xfId="0" applyFont="1"/>
    <xf numFmtId="3" fontId="17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3" fontId="17" fillId="0" borderId="22" xfId="0" applyNumberFormat="1" applyFont="1" applyBorder="1"/>
    <xf numFmtId="3" fontId="24" fillId="0" borderId="0" xfId="0" applyNumberFormat="1" applyFont="1" applyAlignment="1">
      <alignment wrapText="1"/>
    </xf>
    <xf numFmtId="167" fontId="0" fillId="0" borderId="0" xfId="3" applyNumberFormat="1" applyFont="1"/>
    <xf numFmtId="168" fontId="0" fillId="0" borderId="0" xfId="3" applyNumberFormat="1" applyFont="1"/>
    <xf numFmtId="0" fontId="16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right" vertical="center" wrapText="1"/>
    </xf>
    <xf numFmtId="164" fontId="11" fillId="0" borderId="2" xfId="1" quotePrefix="1" applyNumberFormat="1" applyFont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164" fontId="0" fillId="0" borderId="0" xfId="1" applyNumberFormat="1" applyFont="1"/>
    <xf numFmtId="169" fontId="0" fillId="0" borderId="0" xfId="0" applyNumberFormat="1"/>
    <xf numFmtId="0" fontId="9" fillId="0" borderId="0" xfId="0" applyFont="1" applyFill="1"/>
    <xf numFmtId="0" fontId="0" fillId="0" borderId="0" xfId="0" applyFill="1"/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4">
    <cellStyle name="Milliers" xfId="3" builtinId="3"/>
    <cellStyle name="Normal" xfId="0" builtinId="0"/>
    <cellStyle name="Normal 2" xfId="2" xr:uid="{3B28F3F4-24D3-406D-A2D7-2FF1CD264F25}"/>
    <cellStyle name="Pourcentage" xfId="1" builtinId="5"/>
  </cellStyles>
  <dxfs count="0"/>
  <tableStyles count="0" defaultTableStyle="TableStyleMedium2" defaultPivotStyle="PivotStyleLight16"/>
  <colors>
    <mruColors>
      <color rgb="FFFFFFCC"/>
      <color rgb="FF90007F"/>
      <color rgb="FFF8C471"/>
      <color rgb="FFF2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819259661507831E-2"/>
          <c:y val="3.3395121897930195E-2"/>
          <c:w val="0.93436148067698432"/>
          <c:h val="0.772995792805311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Hommes - Cotisants présents au 31/12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'graphique 1'!$A$5:$A$58</c:f>
              <c:strCache>
                <c:ptCount val="54"/>
                <c:pt idx="0">
                  <c:v>16 ans et -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</c:strCache>
            </c:strRef>
          </c:cat>
          <c:val>
            <c:numRef>
              <c:f>'graphique 1'!$X$5:$X$59</c:f>
              <c:numCache>
                <c:formatCode>#,##0</c:formatCode>
                <c:ptCount val="55"/>
                <c:pt idx="0">
                  <c:v>-170.05508822999099</c:v>
                </c:pt>
                <c:pt idx="1">
                  <c:v>-1535.7336223157899</c:v>
                </c:pt>
                <c:pt idx="2">
                  <c:v>-9183.7008277171099</c:v>
                </c:pt>
                <c:pt idx="3">
                  <c:v>-37151.109385847398</c:v>
                </c:pt>
                <c:pt idx="4">
                  <c:v>-72551.612686510605</c:v>
                </c:pt>
                <c:pt idx="5">
                  <c:v>-113961.18089253</c:v>
                </c:pt>
                <c:pt idx="6">
                  <c:v>-149818.439271051</c:v>
                </c:pt>
                <c:pt idx="7">
                  <c:v>-185950.877556222</c:v>
                </c:pt>
                <c:pt idx="8">
                  <c:v>-216063.43513860501</c:v>
                </c:pt>
                <c:pt idx="9">
                  <c:v>-246117.64526264201</c:v>
                </c:pt>
                <c:pt idx="10">
                  <c:v>-261816.71160773499</c:v>
                </c:pt>
                <c:pt idx="11">
                  <c:v>-273397.49011388398</c:v>
                </c:pt>
                <c:pt idx="12">
                  <c:v>-275674.36006519198</c:v>
                </c:pt>
                <c:pt idx="13">
                  <c:v>-271441.684850291</c:v>
                </c:pt>
                <c:pt idx="14">
                  <c:v>-271987.66567554802</c:v>
                </c:pt>
                <c:pt idx="15">
                  <c:v>-284172.01151131501</c:v>
                </c:pt>
                <c:pt idx="16">
                  <c:v>-286092.02420635102</c:v>
                </c:pt>
                <c:pt idx="17">
                  <c:v>-288744.254100669</c:v>
                </c:pt>
                <c:pt idx="18">
                  <c:v>-288535.25588559301</c:v>
                </c:pt>
                <c:pt idx="19">
                  <c:v>-289934.68846612202</c:v>
                </c:pt>
                <c:pt idx="20">
                  <c:v>-287502.94483064202</c:v>
                </c:pt>
                <c:pt idx="21">
                  <c:v>-290216.15414795902</c:v>
                </c:pt>
                <c:pt idx="22">
                  <c:v>-285690.626016789</c:v>
                </c:pt>
                <c:pt idx="23">
                  <c:v>-281659.635825907</c:v>
                </c:pt>
                <c:pt idx="24">
                  <c:v>-277272.38782552897</c:v>
                </c:pt>
                <c:pt idx="25">
                  <c:v>-292678.04061152902</c:v>
                </c:pt>
                <c:pt idx="26">
                  <c:v>-294969.74741157499</c:v>
                </c:pt>
                <c:pt idx="27">
                  <c:v>-294007.421556585</c:v>
                </c:pt>
                <c:pt idx="28">
                  <c:v>-276436.37446477602</c:v>
                </c:pt>
                <c:pt idx="29">
                  <c:v>-269655.62699562899</c:v>
                </c:pt>
                <c:pt idx="30">
                  <c:v>-270264.57273383398</c:v>
                </c:pt>
                <c:pt idx="31">
                  <c:v>-259160.17131250701</c:v>
                </c:pt>
                <c:pt idx="32">
                  <c:v>-265593.79233010701</c:v>
                </c:pt>
                <c:pt idx="33">
                  <c:v>-280644.94461265102</c:v>
                </c:pt>
                <c:pt idx="34">
                  <c:v>-291712.59639696998</c:v>
                </c:pt>
                <c:pt idx="35">
                  <c:v>-295939.57944326301</c:v>
                </c:pt>
                <c:pt idx="36">
                  <c:v>-289210.28800113598</c:v>
                </c:pt>
                <c:pt idx="37">
                  <c:v>-277702.22412381403</c:v>
                </c:pt>
                <c:pt idx="38">
                  <c:v>-269880.89565260202</c:v>
                </c:pt>
                <c:pt idx="39">
                  <c:v>-262256.89374918299</c:v>
                </c:pt>
                <c:pt idx="40">
                  <c:v>-255871.96813164299</c:v>
                </c:pt>
                <c:pt idx="41">
                  <c:v>-253501.193266527</c:v>
                </c:pt>
                <c:pt idx="42">
                  <c:v>-242833.81704742499</c:v>
                </c:pt>
                <c:pt idx="43">
                  <c:v>-229236.34668148999</c:v>
                </c:pt>
                <c:pt idx="44">
                  <c:v>-192847.84504311299</c:v>
                </c:pt>
                <c:pt idx="45">
                  <c:v>-130111.34401259301</c:v>
                </c:pt>
                <c:pt idx="46">
                  <c:v>-95273.723604499406</c:v>
                </c:pt>
                <c:pt idx="47">
                  <c:v>-62446.892774929504</c:v>
                </c:pt>
                <c:pt idx="48">
                  <c:v>-43666.366680980798</c:v>
                </c:pt>
                <c:pt idx="49">
                  <c:v>-30067.6288111373</c:v>
                </c:pt>
                <c:pt idx="50">
                  <c:v>-21165.721050669799</c:v>
                </c:pt>
                <c:pt idx="51">
                  <c:v>-15131.517471442099</c:v>
                </c:pt>
                <c:pt idx="52">
                  <c:v>-10058.8941567206</c:v>
                </c:pt>
                <c:pt idx="53">
                  <c:v>-7920.1775855099404</c:v>
                </c:pt>
                <c:pt idx="54">
                  <c:v>-26910.714269719501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D-4ED6-AA4D-8980489A625B}"/>
            </c:ext>
          </c:extLst>
        </c:ser>
        <c:ser>
          <c:idx val="6"/>
          <c:order val="1"/>
          <c:tx>
            <c:strRef>
              <c:f>'graphique 1'!$D$4</c:f>
              <c:strCache>
                <c:ptCount val="1"/>
                <c:pt idx="0">
                  <c:v>Femmes - Cotisants présents au 31/12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'graphique 1'!$A$5:$A$58</c:f>
              <c:strCache>
                <c:ptCount val="54"/>
                <c:pt idx="0">
                  <c:v>16 ans et -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</c:strCache>
            </c:strRef>
          </c:cat>
          <c:val>
            <c:numRef>
              <c:f>'graphique 1'!$D$5:$D$59</c:f>
              <c:numCache>
                <c:formatCode>#,##0</c:formatCode>
                <c:ptCount val="55"/>
                <c:pt idx="0">
                  <c:v>90.0699106435017</c:v>
                </c:pt>
                <c:pt idx="1">
                  <c:v>903.01177178570902</c:v>
                </c:pt>
                <c:pt idx="2">
                  <c:v>5745.0850770385996</c:v>
                </c:pt>
                <c:pt idx="3">
                  <c:v>26027.606996402901</c:v>
                </c:pt>
                <c:pt idx="4">
                  <c:v>49322.133357344501</c:v>
                </c:pt>
                <c:pt idx="5">
                  <c:v>79881.690616677399</c:v>
                </c:pt>
                <c:pt idx="6">
                  <c:v>113407.048737476</c:v>
                </c:pt>
                <c:pt idx="7">
                  <c:v>146036.24472431999</c:v>
                </c:pt>
                <c:pt idx="8">
                  <c:v>182852.48496311501</c:v>
                </c:pt>
                <c:pt idx="9">
                  <c:v>213329.20703390701</c:v>
                </c:pt>
                <c:pt idx="10">
                  <c:v>226312.14756349</c:v>
                </c:pt>
                <c:pt idx="11">
                  <c:v>233019.83945565601</c:v>
                </c:pt>
                <c:pt idx="12">
                  <c:v>230072.43390099701</c:v>
                </c:pt>
                <c:pt idx="13">
                  <c:v>221373.318621732</c:v>
                </c:pt>
                <c:pt idx="14">
                  <c:v>218416.959178032</c:v>
                </c:pt>
                <c:pt idx="15">
                  <c:v>222674.58103726601</c:v>
                </c:pt>
                <c:pt idx="16">
                  <c:v>223627.68478193501</c:v>
                </c:pt>
                <c:pt idx="17">
                  <c:v>222697.971739439</c:v>
                </c:pt>
                <c:pt idx="18">
                  <c:v>222334.45151193399</c:v>
                </c:pt>
                <c:pt idx="19">
                  <c:v>224700.417514056</c:v>
                </c:pt>
                <c:pt idx="20">
                  <c:v>225207.31150285699</c:v>
                </c:pt>
                <c:pt idx="21">
                  <c:v>228788.125612768</c:v>
                </c:pt>
                <c:pt idx="22">
                  <c:v>228808.581944059</c:v>
                </c:pt>
                <c:pt idx="23">
                  <c:v>227570.988794946</c:v>
                </c:pt>
                <c:pt idx="24">
                  <c:v>226151.31461197801</c:v>
                </c:pt>
                <c:pt idx="25">
                  <c:v>240798.97182214301</c:v>
                </c:pt>
                <c:pt idx="26">
                  <c:v>244773.280275414</c:v>
                </c:pt>
                <c:pt idx="27">
                  <c:v>245022.101005606</c:v>
                </c:pt>
                <c:pt idx="28">
                  <c:v>230646.88138672101</c:v>
                </c:pt>
                <c:pt idx="29">
                  <c:v>222144.96492308201</c:v>
                </c:pt>
                <c:pt idx="30">
                  <c:v>221675.82773449199</c:v>
                </c:pt>
                <c:pt idx="31">
                  <c:v>211806.193215065</c:v>
                </c:pt>
                <c:pt idx="32">
                  <c:v>217494.620775855</c:v>
                </c:pt>
                <c:pt idx="33">
                  <c:v>229410.670217962</c:v>
                </c:pt>
                <c:pt idx="34">
                  <c:v>239411.084119657</c:v>
                </c:pt>
                <c:pt idx="35">
                  <c:v>239720.78685428301</c:v>
                </c:pt>
                <c:pt idx="36">
                  <c:v>235681.91044034401</c:v>
                </c:pt>
                <c:pt idx="37">
                  <c:v>222928.09492069299</c:v>
                </c:pt>
                <c:pt idx="38">
                  <c:v>217430.47320212799</c:v>
                </c:pt>
                <c:pt idx="39">
                  <c:v>212563.16008908401</c:v>
                </c:pt>
                <c:pt idx="40">
                  <c:v>206015.856177498</c:v>
                </c:pt>
                <c:pt idx="41">
                  <c:v>204880.066114118</c:v>
                </c:pt>
                <c:pt idx="42">
                  <c:v>195625.856051663</c:v>
                </c:pt>
                <c:pt idx="43">
                  <c:v>187223.745122939</c:v>
                </c:pt>
                <c:pt idx="44">
                  <c:v>164960.26041444001</c:v>
                </c:pt>
                <c:pt idx="45">
                  <c:v>123410.488591093</c:v>
                </c:pt>
                <c:pt idx="46">
                  <c:v>88748.155376097493</c:v>
                </c:pt>
                <c:pt idx="47">
                  <c:v>49387.197159456198</c:v>
                </c:pt>
                <c:pt idx="48">
                  <c:v>32599.531535944901</c:v>
                </c:pt>
                <c:pt idx="49">
                  <c:v>22223.906930969799</c:v>
                </c:pt>
                <c:pt idx="50">
                  <c:v>15096.564430914999</c:v>
                </c:pt>
                <c:pt idx="51">
                  <c:v>10462.7637186907</c:v>
                </c:pt>
                <c:pt idx="52">
                  <c:v>6213.7423106702699</c:v>
                </c:pt>
                <c:pt idx="53">
                  <c:v>4709.0536355639897</c:v>
                </c:pt>
                <c:pt idx="54">
                  <c:v>13784.0816484239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D-4ED6-AA4D-8980489A625B}"/>
            </c:ext>
          </c:extLst>
        </c:ser>
        <c:ser>
          <c:idx val="5"/>
          <c:order val="2"/>
          <c:tx>
            <c:strRef>
              <c:f>'graphique 1'!$C$4</c:f>
              <c:strCache>
                <c:ptCount val="1"/>
                <c:pt idx="0">
                  <c:v>Hommes - Cotisants présents au cours de l'année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'graphique 1'!$A$5:$A$58</c:f>
              <c:strCache>
                <c:ptCount val="54"/>
                <c:pt idx="0">
                  <c:v>16 ans et -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</c:strCache>
            </c:strRef>
          </c:cat>
          <c:val>
            <c:numRef>
              <c:f>'graphique 1'!$Y$5:$Y$59</c:f>
              <c:numCache>
                <c:formatCode>#,##0</c:formatCode>
                <c:ptCount val="55"/>
                <c:pt idx="0">
                  <c:v>-121236.94491177001</c:v>
                </c:pt>
                <c:pt idx="1">
                  <c:v>-127838.26637768421</c:v>
                </c:pt>
                <c:pt idx="2">
                  <c:v>-216682.29917228289</c:v>
                </c:pt>
                <c:pt idx="3">
                  <c:v>-260356.89061415259</c:v>
                </c:pt>
                <c:pt idx="4">
                  <c:v>-254770.38731348939</c:v>
                </c:pt>
                <c:pt idx="5">
                  <c:v>-230650.81910746999</c:v>
                </c:pt>
                <c:pt idx="6">
                  <c:v>-199994.560728949</c:v>
                </c:pt>
                <c:pt idx="7">
                  <c:v>-173308.122443778</c:v>
                </c:pt>
                <c:pt idx="8">
                  <c:v>-134398.56486139499</c:v>
                </c:pt>
                <c:pt idx="9">
                  <c:v>-104955.35473735799</c:v>
                </c:pt>
                <c:pt idx="10">
                  <c:v>-85015.288392265007</c:v>
                </c:pt>
                <c:pt idx="11">
                  <c:v>-73215.509886116022</c:v>
                </c:pt>
                <c:pt idx="12">
                  <c:v>-66771.639934808016</c:v>
                </c:pt>
                <c:pt idx="13">
                  <c:v>-64087.315149709</c:v>
                </c:pt>
                <c:pt idx="14">
                  <c:v>-61668.334324451978</c:v>
                </c:pt>
                <c:pt idx="15">
                  <c:v>-60187.98848868499</c:v>
                </c:pt>
                <c:pt idx="16">
                  <c:v>-57188.975793648977</c:v>
                </c:pt>
                <c:pt idx="17">
                  <c:v>-56618.745899330999</c:v>
                </c:pt>
                <c:pt idx="18">
                  <c:v>-52239.744114406989</c:v>
                </c:pt>
                <c:pt idx="19">
                  <c:v>-52133.311533877975</c:v>
                </c:pt>
                <c:pt idx="20">
                  <c:v>-49646.055169357976</c:v>
                </c:pt>
                <c:pt idx="21">
                  <c:v>-48184.845852040977</c:v>
                </c:pt>
                <c:pt idx="22">
                  <c:v>-44763.373983211</c:v>
                </c:pt>
                <c:pt idx="23">
                  <c:v>-43249.364174093003</c:v>
                </c:pt>
                <c:pt idx="24">
                  <c:v>-39069.612174471025</c:v>
                </c:pt>
                <c:pt idx="25">
                  <c:v>-38163.959388470976</c:v>
                </c:pt>
                <c:pt idx="26">
                  <c:v>-34623.252588425006</c:v>
                </c:pt>
                <c:pt idx="27">
                  <c:v>-33511.578443414997</c:v>
                </c:pt>
                <c:pt idx="28">
                  <c:v>-30721.625535223982</c:v>
                </c:pt>
                <c:pt idx="29">
                  <c:v>-27397.373004371009</c:v>
                </c:pt>
                <c:pt idx="30">
                  <c:v>-26298.427266166022</c:v>
                </c:pt>
                <c:pt idx="31">
                  <c:v>-24597.828687492991</c:v>
                </c:pt>
                <c:pt idx="32">
                  <c:v>-22117.207669892989</c:v>
                </c:pt>
                <c:pt idx="33">
                  <c:v>-21004.055387348984</c:v>
                </c:pt>
                <c:pt idx="34">
                  <c:v>-20671.403603030019</c:v>
                </c:pt>
                <c:pt idx="35">
                  <c:v>-19997.420556736994</c:v>
                </c:pt>
                <c:pt idx="36">
                  <c:v>-20422.711998864019</c:v>
                </c:pt>
                <c:pt idx="37">
                  <c:v>-20539.775876185973</c:v>
                </c:pt>
                <c:pt idx="38">
                  <c:v>-20525.104347397981</c:v>
                </c:pt>
                <c:pt idx="39">
                  <c:v>-21919.106250817014</c:v>
                </c:pt>
                <c:pt idx="40">
                  <c:v>-24113.031868357008</c:v>
                </c:pt>
                <c:pt idx="41">
                  <c:v>-27342.806733473</c:v>
                </c:pt>
                <c:pt idx="42">
                  <c:v>-31929.182952575007</c:v>
                </c:pt>
                <c:pt idx="43">
                  <c:v>-39708.653318510012</c:v>
                </c:pt>
                <c:pt idx="44">
                  <c:v>-63726.15495688701</c:v>
                </c:pt>
                <c:pt idx="45">
                  <c:v>-75046.655987406994</c:v>
                </c:pt>
                <c:pt idx="46">
                  <c:v>-84906.276395500594</c:v>
                </c:pt>
                <c:pt idx="47">
                  <c:v>-43335.107225070496</c:v>
                </c:pt>
                <c:pt idx="48">
                  <c:v>-38515.633319019202</c:v>
                </c:pt>
                <c:pt idx="49">
                  <c:v>-34444.3711888627</c:v>
                </c:pt>
                <c:pt idx="50">
                  <c:v>-28722.278949330201</c:v>
                </c:pt>
                <c:pt idx="51">
                  <c:v>-24674.482528557899</c:v>
                </c:pt>
                <c:pt idx="52">
                  <c:v>-17327.105843279402</c:v>
                </c:pt>
                <c:pt idx="53">
                  <c:v>-14970.82241449006</c:v>
                </c:pt>
                <c:pt idx="54">
                  <c:v>-77641.285730280506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D-4ED6-AA4D-8980489A625B}"/>
            </c:ext>
          </c:extLst>
        </c:ser>
        <c:ser>
          <c:idx val="7"/>
          <c:order val="3"/>
          <c:tx>
            <c:strRef>
              <c:f>'graphique 1'!$E$4</c:f>
              <c:strCache>
                <c:ptCount val="1"/>
                <c:pt idx="0">
                  <c:v>Femmes - Cotisants présents au cours de l'année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'graphique 1'!$A$5:$A$58</c:f>
              <c:strCache>
                <c:ptCount val="54"/>
                <c:pt idx="0">
                  <c:v>16 ans et -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</c:strCache>
            </c:strRef>
          </c:cat>
          <c:val>
            <c:numRef>
              <c:f>'graphique 1'!$E$5:$E$59</c:f>
              <c:numCache>
                <c:formatCode>#,##0</c:formatCode>
                <c:ptCount val="55"/>
                <c:pt idx="0">
                  <c:v>67314.930089356494</c:v>
                </c:pt>
                <c:pt idx="1">
                  <c:v>93468.988228214293</c:v>
                </c:pt>
                <c:pt idx="2">
                  <c:v>186070.91492296141</c:v>
                </c:pt>
                <c:pt idx="3">
                  <c:v>245650.3930035971</c:v>
                </c:pt>
                <c:pt idx="4">
                  <c:v>249585.86664265551</c:v>
                </c:pt>
                <c:pt idx="5">
                  <c:v>234199.3093833226</c:v>
                </c:pt>
                <c:pt idx="6">
                  <c:v>207186.951262524</c:v>
                </c:pt>
                <c:pt idx="7">
                  <c:v>179136.75527568001</c:v>
                </c:pt>
                <c:pt idx="8">
                  <c:v>129733.51503688499</c:v>
                </c:pt>
                <c:pt idx="9">
                  <c:v>94837.792966092995</c:v>
                </c:pt>
                <c:pt idx="10">
                  <c:v>74389.852436510002</c:v>
                </c:pt>
                <c:pt idx="11">
                  <c:v>65267.160544343991</c:v>
                </c:pt>
                <c:pt idx="12">
                  <c:v>63262.566099002986</c:v>
                </c:pt>
                <c:pt idx="13">
                  <c:v>62967.681378267996</c:v>
                </c:pt>
                <c:pt idx="14">
                  <c:v>62955.040821967996</c:v>
                </c:pt>
                <c:pt idx="15">
                  <c:v>66093.418962733995</c:v>
                </c:pt>
                <c:pt idx="16">
                  <c:v>64977.315218064992</c:v>
                </c:pt>
                <c:pt idx="17">
                  <c:v>65432.028260560997</c:v>
                </c:pt>
                <c:pt idx="18">
                  <c:v>64240.548488066008</c:v>
                </c:pt>
                <c:pt idx="19">
                  <c:v>60701.582485944004</c:v>
                </c:pt>
                <c:pt idx="20">
                  <c:v>57116.688497143012</c:v>
                </c:pt>
                <c:pt idx="21">
                  <c:v>52873.874387232005</c:v>
                </c:pt>
                <c:pt idx="22">
                  <c:v>48025.418055941002</c:v>
                </c:pt>
                <c:pt idx="23">
                  <c:v>44810.011205054005</c:v>
                </c:pt>
                <c:pt idx="24">
                  <c:v>40200.685388021986</c:v>
                </c:pt>
                <c:pt idx="25">
                  <c:v>39199.028177856992</c:v>
                </c:pt>
                <c:pt idx="26">
                  <c:v>34566.719724586001</c:v>
                </c:pt>
                <c:pt idx="27">
                  <c:v>32546.898994393996</c:v>
                </c:pt>
                <c:pt idx="28">
                  <c:v>30278.118613278988</c:v>
                </c:pt>
                <c:pt idx="29">
                  <c:v>29293.035076917993</c:v>
                </c:pt>
                <c:pt idx="30">
                  <c:v>28574.172265508008</c:v>
                </c:pt>
                <c:pt idx="31">
                  <c:v>29095.806784935005</c:v>
                </c:pt>
                <c:pt idx="32">
                  <c:v>28820.379224144999</c:v>
                </c:pt>
                <c:pt idx="33">
                  <c:v>30084.329782037996</c:v>
                </c:pt>
                <c:pt idx="34">
                  <c:v>30814.915880343004</c:v>
                </c:pt>
                <c:pt idx="35">
                  <c:v>34023.213145716989</c:v>
                </c:pt>
                <c:pt idx="36">
                  <c:v>34061.089559655986</c:v>
                </c:pt>
                <c:pt idx="37">
                  <c:v>36364.905079307006</c:v>
                </c:pt>
                <c:pt idx="38">
                  <c:v>37145.526797872008</c:v>
                </c:pt>
                <c:pt idx="39">
                  <c:v>37830.839910915995</c:v>
                </c:pt>
                <c:pt idx="40">
                  <c:v>38730.143822501996</c:v>
                </c:pt>
                <c:pt idx="41">
                  <c:v>41954.933885881997</c:v>
                </c:pt>
                <c:pt idx="42">
                  <c:v>46310.143948337005</c:v>
                </c:pt>
                <c:pt idx="43">
                  <c:v>50531.254877061001</c:v>
                </c:pt>
                <c:pt idx="44">
                  <c:v>62679.73958555999</c:v>
                </c:pt>
                <c:pt idx="45">
                  <c:v>82816.511408906998</c:v>
                </c:pt>
                <c:pt idx="46">
                  <c:v>101545.84462390251</c:v>
                </c:pt>
                <c:pt idx="47">
                  <c:v>41761.802840543802</c:v>
                </c:pt>
                <c:pt idx="48">
                  <c:v>36291.468464055099</c:v>
                </c:pt>
                <c:pt idx="49">
                  <c:v>31458.093069030201</c:v>
                </c:pt>
                <c:pt idx="50">
                  <c:v>26264.435569084999</c:v>
                </c:pt>
                <c:pt idx="51">
                  <c:v>22952.236281309299</c:v>
                </c:pt>
                <c:pt idx="52">
                  <c:v>12494.25768932973</c:v>
                </c:pt>
                <c:pt idx="53">
                  <c:v>10186.946364436011</c:v>
                </c:pt>
                <c:pt idx="54">
                  <c:v>48074.918351576096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6D-4ED6-AA4D-8980489A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610432"/>
        <c:axId val="60631680"/>
      </c:barChart>
      <c:catAx>
        <c:axId val="60610432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</a:defRPr>
            </a:pPr>
            <a:endParaRPr lang="fr-FR"/>
          </a:p>
        </c:txPr>
        <c:crossAx val="60631680"/>
        <c:crosses val="autoZero"/>
        <c:auto val="1"/>
        <c:lblAlgn val="ctr"/>
        <c:lblOffset val="100"/>
        <c:tickLblSkip val="5"/>
        <c:noMultiLvlLbl val="0"/>
      </c:catAx>
      <c:valAx>
        <c:axId val="60631680"/>
        <c:scaling>
          <c:orientation val="minMax"/>
          <c:max val="400000"/>
        </c:scaling>
        <c:delete val="0"/>
        <c:axPos val="b"/>
        <c:majorGridlines/>
        <c:numFmt formatCode="#,##0;#,##0" sourceLinked="0"/>
        <c:majorTickMark val="out"/>
        <c:minorTickMark val="none"/>
        <c:tickLblPos val="nextTo"/>
        <c:txPr>
          <a:bodyPr rot="-1800000"/>
          <a:lstStyle/>
          <a:p>
            <a:pPr>
              <a:defRPr sz="1200"/>
            </a:pPr>
            <a:endParaRPr lang="fr-FR"/>
          </a:p>
        </c:txPr>
        <c:crossAx val="60610432"/>
        <c:crossesAt val="1"/>
        <c:crossBetween val="midCat"/>
        <c:majorUnit val="5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293650793650793E-2"/>
          <c:y val="0.91028311718388144"/>
          <c:w val="0.8970703703703703"/>
          <c:h val="7.7138142658638262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Hommes</c:v>
          </c:tx>
          <c:spPr>
            <a:ln w="28575" cap="rnd">
              <a:solidFill>
                <a:srgbClr val="90007F"/>
              </a:solidFill>
              <a:round/>
            </a:ln>
            <a:effectLst/>
          </c:spPr>
          <c:marker>
            <c:symbol val="none"/>
          </c:marker>
          <c:cat>
            <c:strRef>
              <c:f>'graphique 2'!$A$4:$A$12</c:f>
              <c:strCache>
                <c:ptCount val="9"/>
                <c:pt idx="0">
                  <c:v>moins de 26 ans</c:v>
                </c:pt>
                <c:pt idx="1">
                  <c:v>26 à 30 ans</c:v>
                </c:pt>
                <c:pt idx="2">
                  <c:v>31 à 35 ans</c:v>
                </c:pt>
                <c:pt idx="3">
                  <c:v>36 à 40 ans</c:v>
                </c:pt>
                <c:pt idx="4">
                  <c:v>41 à 45 ans</c:v>
                </c:pt>
                <c:pt idx="5">
                  <c:v>46 à 50 ans</c:v>
                </c:pt>
                <c:pt idx="6">
                  <c:v>51 à 55 ans</c:v>
                </c:pt>
                <c:pt idx="7">
                  <c:v>56 à 60 ans</c:v>
                </c:pt>
                <c:pt idx="8">
                  <c:v>plus de 60 ans</c:v>
                </c:pt>
              </c:strCache>
            </c:strRef>
          </c:cat>
          <c:val>
            <c:numRef>
              <c:f>'graphique 2'!$B$4:$B$12</c:f>
              <c:numCache>
                <c:formatCode>#\ ##0_);\(#\ ##0\)</c:formatCode>
                <c:ptCount val="9"/>
                <c:pt idx="0">
                  <c:v>28725.1573635266</c:v>
                </c:pt>
                <c:pt idx="1">
                  <c:v>35204.350266616602</c:v>
                </c:pt>
                <c:pt idx="2">
                  <c:v>39398.446446014997</c:v>
                </c:pt>
                <c:pt idx="3">
                  <c:v>42566.174373561102</c:v>
                </c:pt>
                <c:pt idx="4">
                  <c:v>45598.645760957297</c:v>
                </c:pt>
                <c:pt idx="5">
                  <c:v>48349.915182152399</c:v>
                </c:pt>
                <c:pt idx="6">
                  <c:v>49220.038649586902</c:v>
                </c:pt>
                <c:pt idx="7">
                  <c:v>50629.274176147897</c:v>
                </c:pt>
                <c:pt idx="8">
                  <c:v>60117.213087217999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7-4942-BCA8-91369D0FC960}"/>
            </c:ext>
          </c:extLst>
        </c:ser>
        <c:ser>
          <c:idx val="1"/>
          <c:order val="1"/>
          <c:tx>
            <c:v>Femmes</c:v>
          </c:tx>
          <c:spPr>
            <a:ln w="28575" cap="rnd">
              <a:solidFill>
                <a:srgbClr val="F8C471"/>
              </a:solidFill>
              <a:round/>
            </a:ln>
            <a:effectLst/>
          </c:spPr>
          <c:marker>
            <c:symbol val="none"/>
          </c:marker>
          <c:cat>
            <c:strRef>
              <c:f>'graphique 2'!$A$4:$A$12</c:f>
              <c:strCache>
                <c:ptCount val="9"/>
                <c:pt idx="0">
                  <c:v>moins de 26 ans</c:v>
                </c:pt>
                <c:pt idx="1">
                  <c:v>26 à 30 ans</c:v>
                </c:pt>
                <c:pt idx="2">
                  <c:v>31 à 35 ans</c:v>
                </c:pt>
                <c:pt idx="3">
                  <c:v>36 à 40 ans</c:v>
                </c:pt>
                <c:pt idx="4">
                  <c:v>41 à 45 ans</c:v>
                </c:pt>
                <c:pt idx="5">
                  <c:v>46 à 50 ans</c:v>
                </c:pt>
                <c:pt idx="6">
                  <c:v>51 à 55 ans</c:v>
                </c:pt>
                <c:pt idx="7">
                  <c:v>56 à 60 ans</c:v>
                </c:pt>
                <c:pt idx="8">
                  <c:v>plus de 60 ans</c:v>
                </c:pt>
              </c:strCache>
            </c:strRef>
          </c:cat>
          <c:val>
            <c:numRef>
              <c:f>'graphique 2'!$C$4:$C$12</c:f>
              <c:numCache>
                <c:formatCode>#\ ##0_);\(#\ ##0\)</c:formatCode>
                <c:ptCount val="9"/>
                <c:pt idx="0">
                  <c:v>27819.860686792599</c:v>
                </c:pt>
                <c:pt idx="1">
                  <c:v>33468.128236582299</c:v>
                </c:pt>
                <c:pt idx="2">
                  <c:v>35832.250745541001</c:v>
                </c:pt>
                <c:pt idx="3">
                  <c:v>37402.207067709896</c:v>
                </c:pt>
                <c:pt idx="4">
                  <c:v>39259.979593571399</c:v>
                </c:pt>
                <c:pt idx="5">
                  <c:v>40500.999821697696</c:v>
                </c:pt>
                <c:pt idx="6">
                  <c:v>39966.963699383203</c:v>
                </c:pt>
                <c:pt idx="7">
                  <c:v>39893.5027746571</c:v>
                </c:pt>
                <c:pt idx="8">
                  <c:v>44232.210745704702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7-4942-BCA8-91369D0FC960}"/>
            </c:ext>
          </c:extLst>
        </c:ser>
        <c:ser>
          <c:idx val="2"/>
          <c:order val="2"/>
          <c:tx>
            <c:v>Ensemble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'graphique 2'!$A$4:$A$12</c:f>
              <c:strCache>
                <c:ptCount val="9"/>
                <c:pt idx="0">
                  <c:v>moins de 26 ans</c:v>
                </c:pt>
                <c:pt idx="1">
                  <c:v>26 à 30 ans</c:v>
                </c:pt>
                <c:pt idx="2">
                  <c:v>31 à 35 ans</c:v>
                </c:pt>
                <c:pt idx="3">
                  <c:v>36 à 40 ans</c:v>
                </c:pt>
                <c:pt idx="4">
                  <c:v>41 à 45 ans</c:v>
                </c:pt>
                <c:pt idx="5">
                  <c:v>46 à 50 ans</c:v>
                </c:pt>
                <c:pt idx="6">
                  <c:v>51 à 55 ans</c:v>
                </c:pt>
                <c:pt idx="7">
                  <c:v>56 à 60 ans</c:v>
                </c:pt>
                <c:pt idx="8">
                  <c:v>plus de 60 ans</c:v>
                </c:pt>
              </c:strCache>
            </c:strRef>
          </c:cat>
          <c:val>
            <c:numRef>
              <c:f>'graphique 2'!$D$4:$D$12</c:f>
              <c:numCache>
                <c:formatCode>#\ ##0_);\(#\ ##0\)</c:formatCode>
                <c:ptCount val="9"/>
                <c:pt idx="0">
                  <c:v>28325.089091531401</c:v>
                </c:pt>
                <c:pt idx="1">
                  <c:v>34414.930996746902</c:v>
                </c:pt>
                <c:pt idx="2">
                  <c:v>37839.8097492128</c:v>
                </c:pt>
                <c:pt idx="3">
                  <c:v>40272.588065730997</c:v>
                </c:pt>
                <c:pt idx="4">
                  <c:v>42725.912397302498</c:v>
                </c:pt>
                <c:pt idx="5">
                  <c:v>44816.104858313302</c:v>
                </c:pt>
                <c:pt idx="6">
                  <c:v>45082.436587667398</c:v>
                </c:pt>
                <c:pt idx="7">
                  <c:v>45803.929199693397</c:v>
                </c:pt>
                <c:pt idx="8">
                  <c:v>52921.650277172703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47-4942-BCA8-91369D0F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82648"/>
        <c:axId val="522182320"/>
      </c:lineChart>
      <c:catAx>
        <c:axId val="5221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182320"/>
        <c:crosses val="autoZero"/>
        <c:auto val="1"/>
        <c:lblAlgn val="ctr"/>
        <c:lblOffset val="100"/>
        <c:noMultiLvlLbl val="0"/>
      </c:catAx>
      <c:valAx>
        <c:axId val="522182320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);\(#\ 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18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14026676216944"/>
          <c:y val="6.4814814814814811E-2"/>
          <c:w val="0.53625118777514569"/>
          <c:h val="8.653579760863226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36286</xdr:colOff>
      <xdr:row>4</xdr:row>
      <xdr:rowOff>54428</xdr:rowOff>
    </xdr:from>
    <xdr:to>
      <xdr:col>17</xdr:col>
      <xdr:colOff>756429</xdr:colOff>
      <xdr:row>31</xdr:row>
      <xdr:rowOff>67128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A41A87-EB96-474B-B273-953931A9B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0.40317</cdr:x>
      <cdr:y>0</cdr:y>
    </cdr:from>
    <cdr:to>
      <cdr:x>0.52497</cdr:x>
      <cdr:y>0.0531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822FA22-598E-4758-AEC3-DBEAB80C1C86}"/>
            </a:ext>
          </a:extLst>
        </cdr:cNvPr>
        <cdr:cNvSpPr txBox="1"/>
      </cdr:nvSpPr>
      <cdr:spPr>
        <a:xfrm xmlns:a="http://schemas.openxmlformats.org/drawingml/2006/main">
          <a:off x="3047999" y="0"/>
          <a:ext cx="920751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200" b="1"/>
            <a:t>70 ans</a:t>
          </a:r>
          <a:r>
            <a:rPr lang="fr-FR" sz="1200" b="1" baseline="0"/>
            <a:t> et +</a:t>
          </a:r>
          <a:endParaRPr lang="fr-FR" sz="12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200022</xdr:rowOff>
    </xdr:from>
    <xdr:to>
      <xdr:col>13</xdr:col>
      <xdr:colOff>323850</xdr:colOff>
      <xdr:row>16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1</xdr:row>
      <xdr:rowOff>9525</xdr:rowOff>
    </xdr:from>
    <xdr:to>
      <xdr:col>15</xdr:col>
      <xdr:colOff>542425</xdr:colOff>
      <xdr:row>27</xdr:row>
      <xdr:rowOff>54525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44DE2D-6E64-C1CD-49DC-E67C59EA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6" y="209550"/>
          <a:ext cx="7409949" cy="57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16EE-7118-47EE-828B-A2E29ADA9B85}">
  <dimension ref="A1:F14"/>
  <sheetViews>
    <sheetView tabSelected="1" workbookViewId="0">
      <selection activeCell="F2" sqref="F2"/>
    </sheetView>
  </sheetViews>
  <sheetFormatPr baseColWidth="10" defaultRowHeight="14.5" x14ac:dyDescent="0.35"/>
  <cols>
    <col min="1" max="1" width="40.1796875" customWidth="1"/>
    <col min="2" max="4" width="12.7265625" customWidth="1"/>
  </cols>
  <sheetData>
    <row r="1" spans="1:6" ht="15.5" x14ac:dyDescent="0.35">
      <c r="A1" s="13" t="s">
        <v>55</v>
      </c>
    </row>
    <row r="2" spans="1:6" x14ac:dyDescent="0.35">
      <c r="D2" s="9"/>
    </row>
    <row r="3" spans="1:6" x14ac:dyDescent="0.35">
      <c r="A3" s="1"/>
      <c r="B3" s="2" t="s">
        <v>0</v>
      </c>
      <c r="C3" s="2" t="s">
        <v>1</v>
      </c>
      <c r="D3" s="2" t="s">
        <v>30</v>
      </c>
    </row>
    <row r="4" spans="1:6" ht="26" x14ac:dyDescent="0.35">
      <c r="A4" s="7" t="s">
        <v>49</v>
      </c>
      <c r="B4" s="3">
        <v>14741000</v>
      </c>
      <c r="C4" s="3">
        <v>12684000</v>
      </c>
      <c r="D4" s="3">
        <v>27425000</v>
      </c>
      <c r="E4" s="62"/>
    </row>
    <row r="5" spans="1:6" ht="15" thickBot="1" x14ac:dyDescent="0.4">
      <c r="A5" s="4" t="s">
        <v>2</v>
      </c>
      <c r="B5" s="5">
        <v>2.6746534791390886E-2</v>
      </c>
      <c r="C5" s="5">
        <v>1.9368319537089063E-2</v>
      </c>
      <c r="D5" s="5">
        <v>2.332089552238803E-2</v>
      </c>
    </row>
    <row r="6" spans="1:6" ht="26" x14ac:dyDescent="0.35">
      <c r="A6" s="8" t="s">
        <v>50</v>
      </c>
      <c r="B6" s="59">
        <v>14036000</v>
      </c>
      <c r="C6" s="59">
        <v>11941000</v>
      </c>
      <c r="D6" s="59">
        <v>25978000</v>
      </c>
      <c r="E6" s="62"/>
      <c r="F6" s="63"/>
    </row>
    <row r="7" spans="1:6" ht="15" thickBot="1" x14ac:dyDescent="0.4">
      <c r="A7" s="4" t="s">
        <v>2</v>
      </c>
      <c r="B7" s="60">
        <v>2.7600849256900206E-2</v>
      </c>
      <c r="C7" s="60">
        <v>1.9465551097071598E-2</v>
      </c>
      <c r="D7" s="60">
        <v>2.3924953687280759E-2</v>
      </c>
    </row>
    <row r="8" spans="1:6" x14ac:dyDescent="0.35">
      <c r="A8" s="8" t="s">
        <v>51</v>
      </c>
      <c r="B8" s="6">
        <v>11054000</v>
      </c>
      <c r="C8" s="6">
        <v>8956000</v>
      </c>
      <c r="D8" s="6">
        <v>20010000</v>
      </c>
      <c r="E8" s="62"/>
    </row>
    <row r="9" spans="1:6" ht="15" thickBot="1" x14ac:dyDescent="0.4">
      <c r="A9" s="4" t="s">
        <v>2</v>
      </c>
      <c r="B9" s="5">
        <v>4.4525215810995444E-3</v>
      </c>
      <c r="C9" s="5">
        <v>5.7271195957326881E-3</v>
      </c>
      <c r="D9" s="5">
        <v>5.0226017076846485E-3</v>
      </c>
    </row>
    <row r="11" spans="1:6" x14ac:dyDescent="0.35">
      <c r="A11" s="14" t="s">
        <v>61</v>
      </c>
    </row>
    <row r="12" spans="1:6" x14ac:dyDescent="0.35">
      <c r="A12" s="14" t="s">
        <v>27</v>
      </c>
    </row>
    <row r="14" spans="1:6" ht="16.5" x14ac:dyDescent="0.35">
      <c r="A14" s="15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32FA-B8DA-4743-825B-926BF1593B54}">
  <dimension ref="A1:Y67"/>
  <sheetViews>
    <sheetView zoomScaleNormal="100" workbookViewId="0">
      <selection activeCell="G4" sqref="G4"/>
    </sheetView>
  </sheetViews>
  <sheetFormatPr baseColWidth="10" defaultRowHeight="14.5" x14ac:dyDescent="0.35"/>
  <cols>
    <col min="1" max="1" width="19.453125" bestFit="1" customWidth="1"/>
    <col min="2" max="5" width="20.7265625" customWidth="1"/>
    <col min="6" max="6" width="20.7265625" style="12" customWidth="1"/>
    <col min="7" max="7" width="13.7265625" style="56" bestFit="1" customWidth="1"/>
    <col min="8" max="8" width="12.7265625" bestFit="1" customWidth="1"/>
  </cols>
  <sheetData>
    <row r="1" spans="1:25" ht="15.5" x14ac:dyDescent="0.35">
      <c r="A1" s="13" t="s">
        <v>62</v>
      </c>
      <c r="C1" s="25"/>
    </row>
    <row r="2" spans="1:25" ht="15" thickBot="1" x14ac:dyDescent="0.4"/>
    <row r="3" spans="1:25" x14ac:dyDescent="0.35">
      <c r="A3" s="66" t="s">
        <v>28</v>
      </c>
      <c r="B3" s="68" t="s">
        <v>0</v>
      </c>
      <c r="C3" s="69"/>
      <c r="D3" s="70" t="s">
        <v>1</v>
      </c>
      <c r="E3" s="71"/>
      <c r="F3" s="72" t="s">
        <v>30</v>
      </c>
    </row>
    <row r="4" spans="1:25" ht="44" thickBot="1" x14ac:dyDescent="0.4">
      <c r="A4" s="67"/>
      <c r="B4" s="29" t="s">
        <v>43</v>
      </c>
      <c r="C4" s="30" t="s">
        <v>44</v>
      </c>
      <c r="D4" s="29" t="s">
        <v>45</v>
      </c>
      <c r="E4" s="30" t="s">
        <v>46</v>
      </c>
      <c r="F4" s="73"/>
    </row>
    <row r="5" spans="1:25" x14ac:dyDescent="0.35">
      <c r="A5" s="26" t="s">
        <v>52</v>
      </c>
      <c r="B5" s="31">
        <v>170.05508822999099</v>
      </c>
      <c r="C5" s="32">
        <v>121236.94491177001</v>
      </c>
      <c r="D5" s="31">
        <v>90.0699106435017</v>
      </c>
      <c r="E5" s="32">
        <v>67314.930089356494</v>
      </c>
      <c r="F5" s="36">
        <f>SUM(B5:E5)</f>
        <v>188812</v>
      </c>
      <c r="H5" s="56"/>
      <c r="X5" s="47">
        <f>-B5</f>
        <v>-170.05508822999099</v>
      </c>
      <c r="Y5" s="47">
        <f>-C5</f>
        <v>-121236.94491177001</v>
      </c>
    </row>
    <row r="6" spans="1:25" x14ac:dyDescent="0.35">
      <c r="A6" s="26">
        <v>17</v>
      </c>
      <c r="B6" s="31">
        <v>1535.7336223157899</v>
      </c>
      <c r="C6" s="32">
        <v>127838.26637768421</v>
      </c>
      <c r="D6" s="31">
        <v>903.01177178570902</v>
      </c>
      <c r="E6" s="32">
        <v>93468.988228214293</v>
      </c>
      <c r="F6" s="36">
        <f t="shared" ref="F6:F59" si="0">SUM(B6:E6)</f>
        <v>223746</v>
      </c>
      <c r="H6" s="56"/>
      <c r="X6" s="47">
        <f t="shared" ref="X6:Y58" si="1">-B6</f>
        <v>-1535.7336223157899</v>
      </c>
      <c r="Y6" s="47">
        <f t="shared" si="1"/>
        <v>-127838.26637768421</v>
      </c>
    </row>
    <row r="7" spans="1:25" x14ac:dyDescent="0.35">
      <c r="A7" s="26">
        <v>18</v>
      </c>
      <c r="B7" s="31">
        <v>9183.7008277171099</v>
      </c>
      <c r="C7" s="32">
        <v>216682.29917228289</v>
      </c>
      <c r="D7" s="31">
        <v>5745.0850770385996</v>
      </c>
      <c r="E7" s="32">
        <v>186070.91492296141</v>
      </c>
      <c r="F7" s="36">
        <f t="shared" si="0"/>
        <v>417682</v>
      </c>
      <c r="H7" s="56"/>
      <c r="X7" s="47">
        <f t="shared" si="1"/>
        <v>-9183.7008277171099</v>
      </c>
      <c r="Y7" s="47">
        <f t="shared" si="1"/>
        <v>-216682.29917228289</v>
      </c>
    </row>
    <row r="8" spans="1:25" x14ac:dyDescent="0.35">
      <c r="A8" s="26">
        <v>19</v>
      </c>
      <c r="B8" s="31">
        <v>37151.109385847398</v>
      </c>
      <c r="C8" s="32">
        <v>260356.89061415259</v>
      </c>
      <c r="D8" s="31">
        <v>26027.606996402901</v>
      </c>
      <c r="E8" s="32">
        <v>245650.3930035971</v>
      </c>
      <c r="F8" s="36">
        <f t="shared" si="0"/>
        <v>569186</v>
      </c>
      <c r="H8" s="56"/>
      <c r="X8" s="47">
        <f t="shared" si="1"/>
        <v>-37151.109385847398</v>
      </c>
      <c r="Y8" s="47">
        <f t="shared" si="1"/>
        <v>-260356.89061415259</v>
      </c>
    </row>
    <row r="9" spans="1:25" x14ac:dyDescent="0.35">
      <c r="A9" s="26">
        <v>20</v>
      </c>
      <c r="B9" s="31">
        <v>72551.612686510605</v>
      </c>
      <c r="C9" s="32">
        <v>254770.38731348939</v>
      </c>
      <c r="D9" s="31">
        <v>49322.133357344501</v>
      </c>
      <c r="E9" s="32">
        <v>249585.86664265551</v>
      </c>
      <c r="F9" s="36">
        <f t="shared" si="0"/>
        <v>626230</v>
      </c>
      <c r="H9" s="56"/>
      <c r="X9" s="47">
        <f t="shared" si="1"/>
        <v>-72551.612686510605</v>
      </c>
      <c r="Y9" s="47">
        <f t="shared" si="1"/>
        <v>-254770.38731348939</v>
      </c>
    </row>
    <row r="10" spans="1:25" x14ac:dyDescent="0.35">
      <c r="A10" s="26">
        <v>21</v>
      </c>
      <c r="B10" s="31">
        <v>113961.18089253</v>
      </c>
      <c r="C10" s="32">
        <v>230650.81910746999</v>
      </c>
      <c r="D10" s="31">
        <v>79881.690616677399</v>
      </c>
      <c r="E10" s="32">
        <v>234199.3093833226</v>
      </c>
      <c r="F10" s="36">
        <f t="shared" si="0"/>
        <v>658693</v>
      </c>
      <c r="H10" s="56"/>
      <c r="X10" s="47">
        <f t="shared" si="1"/>
        <v>-113961.18089253</v>
      </c>
      <c r="Y10" s="47">
        <f t="shared" si="1"/>
        <v>-230650.81910746999</v>
      </c>
    </row>
    <row r="11" spans="1:25" x14ac:dyDescent="0.35">
      <c r="A11" s="26">
        <v>22</v>
      </c>
      <c r="B11" s="31">
        <v>149818.439271051</v>
      </c>
      <c r="C11" s="32">
        <v>199994.560728949</v>
      </c>
      <c r="D11" s="31">
        <v>113407.048737476</v>
      </c>
      <c r="E11" s="32">
        <v>207186.951262524</v>
      </c>
      <c r="F11" s="36">
        <f t="shared" si="0"/>
        <v>670407</v>
      </c>
      <c r="H11" s="56"/>
      <c r="X11" s="47">
        <f t="shared" si="1"/>
        <v>-149818.439271051</v>
      </c>
      <c r="Y11" s="47">
        <f t="shared" si="1"/>
        <v>-199994.560728949</v>
      </c>
    </row>
    <row r="12" spans="1:25" x14ac:dyDescent="0.35">
      <c r="A12" s="26">
        <v>23</v>
      </c>
      <c r="B12" s="31">
        <v>185950.877556222</v>
      </c>
      <c r="C12" s="32">
        <v>173308.122443778</v>
      </c>
      <c r="D12" s="31">
        <v>146036.24472431999</v>
      </c>
      <c r="E12" s="32">
        <v>179136.75527568001</v>
      </c>
      <c r="F12" s="36">
        <f t="shared" si="0"/>
        <v>684432</v>
      </c>
      <c r="H12" s="56"/>
      <c r="X12" s="47">
        <f t="shared" si="1"/>
        <v>-185950.877556222</v>
      </c>
      <c r="Y12" s="47">
        <f t="shared" si="1"/>
        <v>-173308.122443778</v>
      </c>
    </row>
    <row r="13" spans="1:25" x14ac:dyDescent="0.35">
      <c r="A13" s="26">
        <v>24</v>
      </c>
      <c r="B13" s="31">
        <v>216063.43513860501</v>
      </c>
      <c r="C13" s="32">
        <v>134398.56486139499</v>
      </c>
      <c r="D13" s="31">
        <v>182852.48496311501</v>
      </c>
      <c r="E13" s="32">
        <v>129733.51503688499</v>
      </c>
      <c r="F13" s="36">
        <f t="shared" si="0"/>
        <v>663048</v>
      </c>
      <c r="H13" s="56"/>
      <c r="X13" s="47">
        <f t="shared" si="1"/>
        <v>-216063.43513860501</v>
      </c>
      <c r="Y13" s="47">
        <f t="shared" si="1"/>
        <v>-134398.56486139499</v>
      </c>
    </row>
    <row r="14" spans="1:25" x14ac:dyDescent="0.35">
      <c r="A14" s="26">
        <v>25</v>
      </c>
      <c r="B14" s="31">
        <v>246117.64526264201</v>
      </c>
      <c r="C14" s="32">
        <v>104955.35473735799</v>
      </c>
      <c r="D14" s="31">
        <v>213329.20703390701</v>
      </c>
      <c r="E14" s="32">
        <v>94837.792966092995</v>
      </c>
      <c r="F14" s="36">
        <f t="shared" si="0"/>
        <v>659240</v>
      </c>
      <c r="H14" s="62"/>
      <c r="X14" s="47">
        <f t="shared" si="1"/>
        <v>-246117.64526264201</v>
      </c>
      <c r="Y14" s="47">
        <f t="shared" si="1"/>
        <v>-104955.35473735799</v>
      </c>
    </row>
    <row r="15" spans="1:25" x14ac:dyDescent="0.35">
      <c r="A15" s="26">
        <v>26</v>
      </c>
      <c r="B15" s="31">
        <v>261816.71160773499</v>
      </c>
      <c r="C15" s="32">
        <v>85015.288392265007</v>
      </c>
      <c r="D15" s="31">
        <v>226312.14756349</v>
      </c>
      <c r="E15" s="32">
        <v>74389.852436510002</v>
      </c>
      <c r="F15" s="36">
        <f t="shared" si="0"/>
        <v>647534</v>
      </c>
      <c r="G15" s="55"/>
      <c r="H15" s="56"/>
      <c r="X15" s="47">
        <f t="shared" si="1"/>
        <v>-261816.71160773499</v>
      </c>
      <c r="Y15" s="47">
        <f t="shared" si="1"/>
        <v>-85015.288392265007</v>
      </c>
    </row>
    <row r="16" spans="1:25" x14ac:dyDescent="0.35">
      <c r="A16" s="26">
        <v>27</v>
      </c>
      <c r="B16" s="31">
        <v>273397.49011388398</v>
      </c>
      <c r="C16" s="32">
        <v>73215.509886116022</v>
      </c>
      <c r="D16" s="31">
        <v>233019.83945565601</v>
      </c>
      <c r="E16" s="32">
        <v>65267.160544343991</v>
      </c>
      <c r="F16" s="36">
        <f t="shared" si="0"/>
        <v>644900</v>
      </c>
      <c r="H16" s="56"/>
      <c r="X16" s="47">
        <f t="shared" si="1"/>
        <v>-273397.49011388398</v>
      </c>
      <c r="Y16" s="47">
        <f t="shared" si="1"/>
        <v>-73215.509886116022</v>
      </c>
    </row>
    <row r="17" spans="1:25" x14ac:dyDescent="0.35">
      <c r="A17" s="26">
        <v>28</v>
      </c>
      <c r="B17" s="31">
        <v>275674.36006519198</v>
      </c>
      <c r="C17" s="32">
        <v>66771.639934808016</v>
      </c>
      <c r="D17" s="31">
        <v>230072.43390099701</v>
      </c>
      <c r="E17" s="32">
        <v>63262.566099002986</v>
      </c>
      <c r="F17" s="36">
        <f t="shared" si="0"/>
        <v>635781</v>
      </c>
      <c r="H17" s="56"/>
      <c r="X17" s="47">
        <f t="shared" si="1"/>
        <v>-275674.36006519198</v>
      </c>
      <c r="Y17" s="47">
        <f t="shared" si="1"/>
        <v>-66771.639934808016</v>
      </c>
    </row>
    <row r="18" spans="1:25" x14ac:dyDescent="0.35">
      <c r="A18" s="26">
        <v>29</v>
      </c>
      <c r="B18" s="31">
        <v>271441.684850291</v>
      </c>
      <c r="C18" s="32">
        <v>64087.315149709</v>
      </c>
      <c r="D18" s="31">
        <v>221373.318621732</v>
      </c>
      <c r="E18" s="32">
        <v>62967.681378267996</v>
      </c>
      <c r="F18" s="36">
        <f t="shared" si="0"/>
        <v>619870</v>
      </c>
      <c r="H18" s="56"/>
      <c r="X18" s="47">
        <f t="shared" si="1"/>
        <v>-271441.684850291</v>
      </c>
      <c r="Y18" s="47">
        <f t="shared" si="1"/>
        <v>-64087.315149709</v>
      </c>
    </row>
    <row r="19" spans="1:25" x14ac:dyDescent="0.35">
      <c r="A19" s="26">
        <v>30</v>
      </c>
      <c r="B19" s="31">
        <v>271987.66567554802</v>
      </c>
      <c r="C19" s="32">
        <v>61668.334324451978</v>
      </c>
      <c r="D19" s="31">
        <v>218416.959178032</v>
      </c>
      <c r="E19" s="32">
        <v>62955.040821967996</v>
      </c>
      <c r="F19" s="36">
        <f t="shared" si="0"/>
        <v>615028</v>
      </c>
      <c r="H19" s="56"/>
      <c r="X19" s="47">
        <f t="shared" si="1"/>
        <v>-271987.66567554802</v>
      </c>
      <c r="Y19" s="47">
        <f t="shared" si="1"/>
        <v>-61668.334324451978</v>
      </c>
    </row>
    <row r="20" spans="1:25" x14ac:dyDescent="0.35">
      <c r="A20" s="26">
        <v>31</v>
      </c>
      <c r="B20" s="31">
        <v>284172.01151131501</v>
      </c>
      <c r="C20" s="32">
        <v>60187.98848868499</v>
      </c>
      <c r="D20" s="31">
        <v>222674.58103726601</v>
      </c>
      <c r="E20" s="32">
        <v>66093.418962733995</v>
      </c>
      <c r="F20" s="36">
        <f t="shared" si="0"/>
        <v>633128</v>
      </c>
      <c r="H20" s="56"/>
      <c r="X20" s="47">
        <f t="shared" si="1"/>
        <v>-284172.01151131501</v>
      </c>
      <c r="Y20" s="47">
        <f t="shared" si="1"/>
        <v>-60187.98848868499</v>
      </c>
    </row>
    <row r="21" spans="1:25" x14ac:dyDescent="0.35">
      <c r="A21" s="26">
        <v>32</v>
      </c>
      <c r="B21" s="31">
        <v>286092.02420635102</v>
      </c>
      <c r="C21" s="32">
        <v>57188.975793648977</v>
      </c>
      <c r="D21" s="31">
        <v>223627.68478193501</v>
      </c>
      <c r="E21" s="32">
        <v>64977.315218064992</v>
      </c>
      <c r="F21" s="36">
        <f t="shared" si="0"/>
        <v>631886</v>
      </c>
      <c r="H21" s="56"/>
      <c r="X21" s="47">
        <f t="shared" si="1"/>
        <v>-286092.02420635102</v>
      </c>
      <c r="Y21" s="47">
        <f t="shared" si="1"/>
        <v>-57188.975793648977</v>
      </c>
    </row>
    <row r="22" spans="1:25" x14ac:dyDescent="0.35">
      <c r="A22" s="26">
        <v>33</v>
      </c>
      <c r="B22" s="31">
        <v>288744.254100669</v>
      </c>
      <c r="C22" s="32">
        <v>56618.745899330999</v>
      </c>
      <c r="D22" s="31">
        <v>222697.971739439</v>
      </c>
      <c r="E22" s="32">
        <v>65432.028260560997</v>
      </c>
      <c r="F22" s="36">
        <f t="shared" si="0"/>
        <v>633493</v>
      </c>
      <c r="H22" s="56"/>
      <c r="X22" s="47">
        <f t="shared" si="1"/>
        <v>-288744.254100669</v>
      </c>
      <c r="Y22" s="47">
        <f t="shared" si="1"/>
        <v>-56618.745899330999</v>
      </c>
    </row>
    <row r="23" spans="1:25" x14ac:dyDescent="0.35">
      <c r="A23" s="26">
        <v>34</v>
      </c>
      <c r="B23" s="31">
        <v>288535.25588559301</v>
      </c>
      <c r="C23" s="32">
        <v>52239.744114406989</v>
      </c>
      <c r="D23" s="31">
        <v>222334.45151193399</v>
      </c>
      <c r="E23" s="32">
        <v>64240.548488066008</v>
      </c>
      <c r="F23" s="36">
        <f t="shared" si="0"/>
        <v>627350</v>
      </c>
      <c r="H23" s="56"/>
      <c r="X23" s="47">
        <f t="shared" si="1"/>
        <v>-288535.25588559301</v>
      </c>
      <c r="Y23" s="47">
        <f t="shared" si="1"/>
        <v>-52239.744114406989</v>
      </c>
    </row>
    <row r="24" spans="1:25" x14ac:dyDescent="0.35">
      <c r="A24" s="26">
        <v>35</v>
      </c>
      <c r="B24" s="31">
        <v>289934.68846612202</v>
      </c>
      <c r="C24" s="32">
        <v>52133.311533877975</v>
      </c>
      <c r="D24" s="31">
        <v>224700.417514056</v>
      </c>
      <c r="E24" s="32">
        <v>60701.582485944004</v>
      </c>
      <c r="F24" s="36">
        <f t="shared" si="0"/>
        <v>627470</v>
      </c>
      <c r="H24" s="56"/>
      <c r="X24" s="47">
        <f t="shared" si="1"/>
        <v>-289934.68846612202</v>
      </c>
      <c r="Y24" s="47">
        <f t="shared" si="1"/>
        <v>-52133.311533877975</v>
      </c>
    </row>
    <row r="25" spans="1:25" x14ac:dyDescent="0.35">
      <c r="A25" s="26">
        <v>36</v>
      </c>
      <c r="B25" s="31">
        <v>287502.94483064202</v>
      </c>
      <c r="C25" s="32">
        <v>49646.055169357976</v>
      </c>
      <c r="D25" s="31">
        <v>225207.31150285699</v>
      </c>
      <c r="E25" s="32">
        <v>57116.688497143012</v>
      </c>
      <c r="F25" s="36">
        <f t="shared" si="0"/>
        <v>619473</v>
      </c>
      <c r="H25" s="56"/>
      <c r="X25" s="47">
        <f t="shared" si="1"/>
        <v>-287502.94483064202</v>
      </c>
      <c r="Y25" s="47">
        <f t="shared" si="1"/>
        <v>-49646.055169357976</v>
      </c>
    </row>
    <row r="26" spans="1:25" x14ac:dyDescent="0.35">
      <c r="A26" s="26">
        <v>37</v>
      </c>
      <c r="B26" s="31">
        <v>290216.15414795902</v>
      </c>
      <c r="C26" s="32">
        <v>48184.845852040977</v>
      </c>
      <c r="D26" s="31">
        <v>228788.125612768</v>
      </c>
      <c r="E26" s="32">
        <v>52873.874387232005</v>
      </c>
      <c r="F26" s="36">
        <f t="shared" si="0"/>
        <v>620063</v>
      </c>
      <c r="H26" s="56"/>
      <c r="X26" s="47">
        <f t="shared" si="1"/>
        <v>-290216.15414795902</v>
      </c>
      <c r="Y26" s="47">
        <f t="shared" si="1"/>
        <v>-48184.845852040977</v>
      </c>
    </row>
    <row r="27" spans="1:25" x14ac:dyDescent="0.35">
      <c r="A27" s="26">
        <v>38</v>
      </c>
      <c r="B27" s="31">
        <v>285690.626016789</v>
      </c>
      <c r="C27" s="32">
        <v>44763.373983211</v>
      </c>
      <c r="D27" s="31">
        <v>228808.581944059</v>
      </c>
      <c r="E27" s="32">
        <v>48025.418055941002</v>
      </c>
      <c r="F27" s="36">
        <f t="shared" si="0"/>
        <v>607288</v>
      </c>
      <c r="H27" s="56"/>
      <c r="X27" s="47">
        <f t="shared" si="1"/>
        <v>-285690.626016789</v>
      </c>
      <c r="Y27" s="47">
        <f t="shared" si="1"/>
        <v>-44763.373983211</v>
      </c>
    </row>
    <row r="28" spans="1:25" x14ac:dyDescent="0.35">
      <c r="A28" s="26">
        <v>39</v>
      </c>
      <c r="B28" s="31">
        <v>281659.635825907</v>
      </c>
      <c r="C28" s="32">
        <v>43249.364174093003</v>
      </c>
      <c r="D28" s="31">
        <v>227570.988794946</v>
      </c>
      <c r="E28" s="32">
        <v>44810.011205054005</v>
      </c>
      <c r="F28" s="36">
        <f t="shared" si="0"/>
        <v>597290</v>
      </c>
      <c r="H28" s="56"/>
      <c r="X28" s="47">
        <f t="shared" si="1"/>
        <v>-281659.635825907</v>
      </c>
      <c r="Y28" s="47">
        <f t="shared" si="1"/>
        <v>-43249.364174093003</v>
      </c>
    </row>
    <row r="29" spans="1:25" x14ac:dyDescent="0.35">
      <c r="A29" s="26">
        <v>40</v>
      </c>
      <c r="B29" s="31">
        <v>277272.38782552897</v>
      </c>
      <c r="C29" s="32">
        <v>39069.612174471025</v>
      </c>
      <c r="D29" s="31">
        <v>226151.31461197801</v>
      </c>
      <c r="E29" s="32">
        <v>40200.685388021986</v>
      </c>
      <c r="F29" s="36">
        <f t="shared" si="0"/>
        <v>582694</v>
      </c>
      <c r="H29" s="56"/>
      <c r="X29" s="47">
        <f t="shared" si="1"/>
        <v>-277272.38782552897</v>
      </c>
      <c r="Y29" s="47">
        <f t="shared" si="1"/>
        <v>-39069.612174471025</v>
      </c>
    </row>
    <row r="30" spans="1:25" x14ac:dyDescent="0.35">
      <c r="A30" s="26">
        <v>41</v>
      </c>
      <c r="B30" s="31">
        <v>292678.04061152902</v>
      </c>
      <c r="C30" s="32">
        <v>38163.959388470976</v>
      </c>
      <c r="D30" s="31">
        <v>240798.97182214301</v>
      </c>
      <c r="E30" s="32">
        <v>39199.028177856992</v>
      </c>
      <c r="F30" s="36">
        <f t="shared" si="0"/>
        <v>610840</v>
      </c>
      <c r="H30" s="56"/>
      <c r="X30" s="47">
        <f t="shared" si="1"/>
        <v>-292678.04061152902</v>
      </c>
      <c r="Y30" s="47">
        <f t="shared" si="1"/>
        <v>-38163.959388470976</v>
      </c>
    </row>
    <row r="31" spans="1:25" x14ac:dyDescent="0.35">
      <c r="A31" s="26">
        <v>42</v>
      </c>
      <c r="B31" s="31">
        <v>294969.74741157499</v>
      </c>
      <c r="C31" s="32">
        <v>34623.252588425006</v>
      </c>
      <c r="D31" s="31">
        <v>244773.280275414</v>
      </c>
      <c r="E31" s="32">
        <v>34566.719724586001</v>
      </c>
      <c r="F31" s="36">
        <f t="shared" si="0"/>
        <v>608933</v>
      </c>
      <c r="H31" s="56"/>
      <c r="X31" s="47">
        <f t="shared" si="1"/>
        <v>-294969.74741157499</v>
      </c>
      <c r="Y31" s="47">
        <f t="shared" si="1"/>
        <v>-34623.252588425006</v>
      </c>
    </row>
    <row r="32" spans="1:25" x14ac:dyDescent="0.35">
      <c r="A32" s="26">
        <v>43</v>
      </c>
      <c r="B32" s="31">
        <v>294007.421556585</v>
      </c>
      <c r="C32" s="32">
        <v>33511.578443414997</v>
      </c>
      <c r="D32" s="31">
        <v>245022.101005606</v>
      </c>
      <c r="E32" s="32">
        <v>32546.898994393996</v>
      </c>
      <c r="F32" s="36">
        <f t="shared" si="0"/>
        <v>605088</v>
      </c>
      <c r="H32" s="56"/>
      <c r="X32" s="47">
        <f t="shared" si="1"/>
        <v>-294007.421556585</v>
      </c>
      <c r="Y32" s="47">
        <f t="shared" si="1"/>
        <v>-33511.578443414997</v>
      </c>
    </row>
    <row r="33" spans="1:25" x14ac:dyDescent="0.35">
      <c r="A33" s="26">
        <v>44</v>
      </c>
      <c r="B33" s="31">
        <v>276436.37446477602</v>
      </c>
      <c r="C33" s="32">
        <v>30721.625535223982</v>
      </c>
      <c r="D33" s="31">
        <v>230646.88138672101</v>
      </c>
      <c r="E33" s="32">
        <v>30278.118613278988</v>
      </c>
      <c r="F33" s="36">
        <f t="shared" si="0"/>
        <v>568083</v>
      </c>
      <c r="H33" s="56"/>
      <c r="X33" s="47">
        <f t="shared" si="1"/>
        <v>-276436.37446477602</v>
      </c>
      <c r="Y33" s="47">
        <f t="shared" si="1"/>
        <v>-30721.625535223982</v>
      </c>
    </row>
    <row r="34" spans="1:25" x14ac:dyDescent="0.35">
      <c r="A34" s="26">
        <v>45</v>
      </c>
      <c r="B34" s="31">
        <v>269655.62699562899</v>
      </c>
      <c r="C34" s="32">
        <v>27397.373004371009</v>
      </c>
      <c r="D34" s="31">
        <v>222144.96492308201</v>
      </c>
      <c r="E34" s="32">
        <v>29293.035076917993</v>
      </c>
      <c r="F34" s="36">
        <f t="shared" si="0"/>
        <v>548491</v>
      </c>
      <c r="H34" s="56"/>
      <c r="X34" s="47">
        <f t="shared" si="1"/>
        <v>-269655.62699562899</v>
      </c>
      <c r="Y34" s="47">
        <f t="shared" si="1"/>
        <v>-27397.373004371009</v>
      </c>
    </row>
    <row r="35" spans="1:25" x14ac:dyDescent="0.35">
      <c r="A35" s="26">
        <v>46</v>
      </c>
      <c r="B35" s="31">
        <v>270264.57273383398</v>
      </c>
      <c r="C35" s="32">
        <v>26298.427266166022</v>
      </c>
      <c r="D35" s="31">
        <v>221675.82773449199</v>
      </c>
      <c r="E35" s="32">
        <v>28574.172265508008</v>
      </c>
      <c r="F35" s="36">
        <f t="shared" si="0"/>
        <v>546813</v>
      </c>
      <c r="H35" s="56"/>
      <c r="X35" s="47">
        <f t="shared" si="1"/>
        <v>-270264.57273383398</v>
      </c>
      <c r="Y35" s="47">
        <f t="shared" si="1"/>
        <v>-26298.427266166022</v>
      </c>
    </row>
    <row r="36" spans="1:25" x14ac:dyDescent="0.35">
      <c r="A36" s="26">
        <v>47</v>
      </c>
      <c r="B36" s="31">
        <v>259160.17131250701</v>
      </c>
      <c r="C36" s="32">
        <v>24597.828687492991</v>
      </c>
      <c r="D36" s="31">
        <v>211806.193215065</v>
      </c>
      <c r="E36" s="32">
        <v>29095.806784935005</v>
      </c>
      <c r="F36" s="36">
        <f t="shared" si="0"/>
        <v>524660</v>
      </c>
      <c r="H36" s="56"/>
      <c r="X36" s="47">
        <f t="shared" si="1"/>
        <v>-259160.17131250701</v>
      </c>
      <c r="Y36" s="47">
        <f t="shared" si="1"/>
        <v>-24597.828687492991</v>
      </c>
    </row>
    <row r="37" spans="1:25" x14ac:dyDescent="0.35">
      <c r="A37" s="26">
        <v>48</v>
      </c>
      <c r="B37" s="31">
        <v>265593.79233010701</v>
      </c>
      <c r="C37" s="32">
        <v>22117.207669892989</v>
      </c>
      <c r="D37" s="31">
        <v>217494.620775855</v>
      </c>
      <c r="E37" s="32">
        <v>28820.379224144999</v>
      </c>
      <c r="F37" s="36">
        <f t="shared" si="0"/>
        <v>534026</v>
      </c>
      <c r="H37" s="56"/>
      <c r="X37" s="47">
        <f t="shared" si="1"/>
        <v>-265593.79233010701</v>
      </c>
      <c r="Y37" s="47">
        <f t="shared" si="1"/>
        <v>-22117.207669892989</v>
      </c>
    </row>
    <row r="38" spans="1:25" x14ac:dyDescent="0.35">
      <c r="A38" s="26">
        <v>49</v>
      </c>
      <c r="B38" s="31">
        <v>280644.94461265102</v>
      </c>
      <c r="C38" s="32">
        <v>21004.055387348984</v>
      </c>
      <c r="D38" s="31">
        <v>229410.670217962</v>
      </c>
      <c r="E38" s="32">
        <v>30084.329782037996</v>
      </c>
      <c r="F38" s="36">
        <f t="shared" si="0"/>
        <v>561144</v>
      </c>
      <c r="H38" s="56"/>
      <c r="X38" s="47">
        <f t="shared" si="1"/>
        <v>-280644.94461265102</v>
      </c>
      <c r="Y38" s="47">
        <f t="shared" si="1"/>
        <v>-21004.055387348984</v>
      </c>
    </row>
    <row r="39" spans="1:25" x14ac:dyDescent="0.35">
      <c r="A39" s="26">
        <v>50</v>
      </c>
      <c r="B39" s="31">
        <v>291712.59639696998</v>
      </c>
      <c r="C39" s="32">
        <v>20671.403603030019</v>
      </c>
      <c r="D39" s="31">
        <v>239411.084119657</v>
      </c>
      <c r="E39" s="32">
        <v>30814.915880343004</v>
      </c>
      <c r="F39" s="36">
        <f t="shared" si="0"/>
        <v>582610</v>
      </c>
      <c r="H39" s="56"/>
      <c r="X39" s="47">
        <f t="shared" si="1"/>
        <v>-291712.59639696998</v>
      </c>
      <c r="Y39" s="47">
        <f t="shared" si="1"/>
        <v>-20671.403603030019</v>
      </c>
    </row>
    <row r="40" spans="1:25" x14ac:dyDescent="0.35">
      <c r="A40" s="26">
        <v>51</v>
      </c>
      <c r="B40" s="31">
        <v>295939.57944326301</v>
      </c>
      <c r="C40" s="32">
        <v>19997.420556736994</v>
      </c>
      <c r="D40" s="31">
        <v>239720.78685428301</v>
      </c>
      <c r="E40" s="32">
        <v>34023.213145716989</v>
      </c>
      <c r="F40" s="36">
        <f t="shared" si="0"/>
        <v>589681</v>
      </c>
      <c r="H40" s="56"/>
      <c r="X40" s="47">
        <f t="shared" si="1"/>
        <v>-295939.57944326301</v>
      </c>
      <c r="Y40" s="47">
        <f t="shared" si="1"/>
        <v>-19997.420556736994</v>
      </c>
    </row>
    <row r="41" spans="1:25" x14ac:dyDescent="0.35">
      <c r="A41" s="26">
        <v>52</v>
      </c>
      <c r="B41" s="31">
        <v>289210.28800113598</v>
      </c>
      <c r="C41" s="32">
        <v>20422.711998864019</v>
      </c>
      <c r="D41" s="31">
        <v>235681.91044034401</v>
      </c>
      <c r="E41" s="32">
        <v>34061.089559655986</v>
      </c>
      <c r="F41" s="36">
        <f t="shared" si="0"/>
        <v>579376</v>
      </c>
      <c r="H41" s="56"/>
      <c r="X41" s="47">
        <f t="shared" si="1"/>
        <v>-289210.28800113598</v>
      </c>
      <c r="Y41" s="47">
        <f t="shared" si="1"/>
        <v>-20422.711998864019</v>
      </c>
    </row>
    <row r="42" spans="1:25" x14ac:dyDescent="0.35">
      <c r="A42" s="26">
        <v>53</v>
      </c>
      <c r="B42" s="31">
        <v>277702.22412381403</v>
      </c>
      <c r="C42" s="32">
        <v>20539.775876185973</v>
      </c>
      <c r="D42" s="31">
        <v>222928.09492069299</v>
      </c>
      <c r="E42" s="32">
        <v>36364.905079307006</v>
      </c>
      <c r="F42" s="36">
        <f t="shared" si="0"/>
        <v>557535</v>
      </c>
      <c r="H42" s="56"/>
      <c r="X42" s="47">
        <f t="shared" si="1"/>
        <v>-277702.22412381403</v>
      </c>
      <c r="Y42" s="47">
        <f t="shared" si="1"/>
        <v>-20539.775876185973</v>
      </c>
    </row>
    <row r="43" spans="1:25" x14ac:dyDescent="0.35">
      <c r="A43" s="26">
        <v>54</v>
      </c>
      <c r="B43" s="31">
        <v>269880.89565260202</v>
      </c>
      <c r="C43" s="32">
        <v>20525.104347397981</v>
      </c>
      <c r="D43" s="31">
        <v>217430.47320212799</v>
      </c>
      <c r="E43" s="32">
        <v>37145.526797872008</v>
      </c>
      <c r="F43" s="36">
        <f t="shared" si="0"/>
        <v>544982</v>
      </c>
      <c r="H43" s="56"/>
      <c r="X43" s="47">
        <f t="shared" si="1"/>
        <v>-269880.89565260202</v>
      </c>
      <c r="Y43" s="47">
        <f t="shared" si="1"/>
        <v>-20525.104347397981</v>
      </c>
    </row>
    <row r="44" spans="1:25" x14ac:dyDescent="0.35">
      <c r="A44" s="26">
        <v>55</v>
      </c>
      <c r="B44" s="31">
        <v>262256.89374918299</v>
      </c>
      <c r="C44" s="32">
        <v>21919.106250817014</v>
      </c>
      <c r="D44" s="31">
        <v>212563.16008908401</v>
      </c>
      <c r="E44" s="32">
        <v>37830.839910915995</v>
      </c>
      <c r="F44" s="36">
        <f t="shared" si="0"/>
        <v>534570</v>
      </c>
      <c r="H44" s="56"/>
      <c r="X44" s="47">
        <f t="shared" si="1"/>
        <v>-262256.89374918299</v>
      </c>
      <c r="Y44" s="47">
        <f t="shared" si="1"/>
        <v>-21919.106250817014</v>
      </c>
    </row>
    <row r="45" spans="1:25" x14ac:dyDescent="0.35">
      <c r="A45" s="26">
        <v>56</v>
      </c>
      <c r="B45" s="31">
        <v>255871.96813164299</v>
      </c>
      <c r="C45" s="32">
        <v>24113.031868357008</v>
      </c>
      <c r="D45" s="31">
        <v>206015.856177498</v>
      </c>
      <c r="E45" s="32">
        <v>38730.143822501996</v>
      </c>
      <c r="F45" s="36">
        <f t="shared" si="0"/>
        <v>524731</v>
      </c>
      <c r="H45" s="56"/>
      <c r="X45" s="47">
        <f t="shared" si="1"/>
        <v>-255871.96813164299</v>
      </c>
      <c r="Y45" s="47">
        <f t="shared" si="1"/>
        <v>-24113.031868357008</v>
      </c>
    </row>
    <row r="46" spans="1:25" x14ac:dyDescent="0.35">
      <c r="A46" s="26">
        <v>57</v>
      </c>
      <c r="B46" s="31">
        <v>253501.193266527</v>
      </c>
      <c r="C46" s="32">
        <v>27342.806733473</v>
      </c>
      <c r="D46" s="31">
        <v>204880.066114118</v>
      </c>
      <c r="E46" s="32">
        <v>41954.933885881997</v>
      </c>
      <c r="F46" s="36">
        <f t="shared" si="0"/>
        <v>527679</v>
      </c>
      <c r="H46" s="56"/>
      <c r="X46" s="47">
        <f t="shared" si="1"/>
        <v>-253501.193266527</v>
      </c>
      <c r="Y46" s="47">
        <f t="shared" si="1"/>
        <v>-27342.806733473</v>
      </c>
    </row>
    <row r="47" spans="1:25" x14ac:dyDescent="0.35">
      <c r="A47" s="26">
        <v>58</v>
      </c>
      <c r="B47" s="31">
        <v>242833.81704742499</v>
      </c>
      <c r="C47" s="32">
        <v>31929.182952575007</v>
      </c>
      <c r="D47" s="31">
        <v>195625.856051663</v>
      </c>
      <c r="E47" s="32">
        <v>46310.143948337005</v>
      </c>
      <c r="F47" s="36">
        <f t="shared" si="0"/>
        <v>516699</v>
      </c>
      <c r="H47" s="56"/>
      <c r="X47" s="47">
        <f t="shared" si="1"/>
        <v>-242833.81704742499</v>
      </c>
      <c r="Y47" s="47">
        <f t="shared" si="1"/>
        <v>-31929.182952575007</v>
      </c>
    </row>
    <row r="48" spans="1:25" x14ac:dyDescent="0.35">
      <c r="A48" s="26">
        <v>59</v>
      </c>
      <c r="B48" s="31">
        <v>229236.34668148999</v>
      </c>
      <c r="C48" s="32">
        <v>39708.653318510012</v>
      </c>
      <c r="D48" s="31">
        <v>187223.745122939</v>
      </c>
      <c r="E48" s="32">
        <v>50531.254877061001</v>
      </c>
      <c r="F48" s="36">
        <f t="shared" si="0"/>
        <v>506700</v>
      </c>
      <c r="H48" s="56"/>
      <c r="X48" s="47">
        <f t="shared" si="1"/>
        <v>-229236.34668148999</v>
      </c>
      <c r="Y48" s="47">
        <f t="shared" si="1"/>
        <v>-39708.653318510012</v>
      </c>
    </row>
    <row r="49" spans="1:25" x14ac:dyDescent="0.35">
      <c r="A49" s="26">
        <v>60</v>
      </c>
      <c r="B49" s="31">
        <v>192847.84504311299</v>
      </c>
      <c r="C49" s="32">
        <v>63726.15495688701</v>
      </c>
      <c r="D49" s="31">
        <v>164960.26041444001</v>
      </c>
      <c r="E49" s="32">
        <v>62679.73958555999</v>
      </c>
      <c r="F49" s="36">
        <f t="shared" si="0"/>
        <v>484214</v>
      </c>
      <c r="H49" s="56"/>
      <c r="X49" s="47">
        <f t="shared" si="1"/>
        <v>-192847.84504311299</v>
      </c>
      <c r="Y49" s="47">
        <f t="shared" si="1"/>
        <v>-63726.15495688701</v>
      </c>
    </row>
    <row r="50" spans="1:25" x14ac:dyDescent="0.35">
      <c r="A50" s="26">
        <v>61</v>
      </c>
      <c r="B50" s="31">
        <v>130111.34401259301</v>
      </c>
      <c r="C50" s="32">
        <v>75046.655987406994</v>
      </c>
      <c r="D50" s="31">
        <v>123410.488591093</v>
      </c>
      <c r="E50" s="32">
        <v>82816.511408906998</v>
      </c>
      <c r="F50" s="36">
        <f t="shared" si="0"/>
        <v>411385</v>
      </c>
      <c r="H50" s="56"/>
      <c r="X50" s="47">
        <f t="shared" si="1"/>
        <v>-130111.34401259301</v>
      </c>
      <c r="Y50" s="47">
        <f t="shared" si="1"/>
        <v>-75046.655987406994</v>
      </c>
    </row>
    <row r="51" spans="1:25" x14ac:dyDescent="0.35">
      <c r="A51" s="26">
        <v>62</v>
      </c>
      <c r="B51" s="31">
        <v>95273.723604499406</v>
      </c>
      <c r="C51" s="32">
        <v>84906.276395500594</v>
      </c>
      <c r="D51" s="31">
        <v>88748.155376097493</v>
      </c>
      <c r="E51" s="32">
        <v>101545.84462390251</v>
      </c>
      <c r="F51" s="36">
        <f t="shared" si="0"/>
        <v>370474</v>
      </c>
      <c r="H51" s="56"/>
      <c r="X51" s="47">
        <f t="shared" si="1"/>
        <v>-95273.723604499406</v>
      </c>
      <c r="Y51" s="47">
        <f t="shared" si="1"/>
        <v>-84906.276395500594</v>
      </c>
    </row>
    <row r="52" spans="1:25" x14ac:dyDescent="0.35">
      <c r="A52" s="26">
        <v>63</v>
      </c>
      <c r="B52" s="31">
        <v>62446.892774929504</v>
      </c>
      <c r="C52" s="32">
        <v>43335.107225070496</v>
      </c>
      <c r="D52" s="31">
        <v>49387.197159456198</v>
      </c>
      <c r="E52" s="32">
        <v>41761.802840543802</v>
      </c>
      <c r="F52" s="36">
        <f t="shared" si="0"/>
        <v>196931</v>
      </c>
      <c r="H52" s="56"/>
      <c r="X52" s="47">
        <f t="shared" si="1"/>
        <v>-62446.892774929504</v>
      </c>
      <c r="Y52" s="47">
        <f t="shared" si="1"/>
        <v>-43335.107225070496</v>
      </c>
    </row>
    <row r="53" spans="1:25" x14ac:dyDescent="0.35">
      <c r="A53" s="26">
        <v>64</v>
      </c>
      <c r="B53" s="31">
        <v>43666.366680980798</v>
      </c>
      <c r="C53" s="32">
        <v>38515.633319019202</v>
      </c>
      <c r="D53" s="31">
        <v>32599.531535944901</v>
      </c>
      <c r="E53" s="32">
        <v>36291.468464055099</v>
      </c>
      <c r="F53" s="36">
        <f t="shared" si="0"/>
        <v>151073</v>
      </c>
      <c r="H53" s="56"/>
      <c r="X53" s="47">
        <f t="shared" si="1"/>
        <v>-43666.366680980798</v>
      </c>
      <c r="Y53" s="47">
        <f t="shared" si="1"/>
        <v>-38515.633319019202</v>
      </c>
    </row>
    <row r="54" spans="1:25" x14ac:dyDescent="0.35">
      <c r="A54" s="26">
        <v>65</v>
      </c>
      <c r="B54" s="31">
        <v>30067.6288111373</v>
      </c>
      <c r="C54" s="32">
        <v>34444.3711888627</v>
      </c>
      <c r="D54" s="31">
        <v>22223.906930969799</v>
      </c>
      <c r="E54" s="32">
        <v>31458.093069030201</v>
      </c>
      <c r="F54" s="36">
        <f t="shared" si="0"/>
        <v>118194</v>
      </c>
      <c r="H54" s="56"/>
      <c r="X54" s="47">
        <f t="shared" si="1"/>
        <v>-30067.6288111373</v>
      </c>
      <c r="Y54" s="47">
        <f t="shared" si="1"/>
        <v>-34444.3711888627</v>
      </c>
    </row>
    <row r="55" spans="1:25" x14ac:dyDescent="0.35">
      <c r="A55" s="26">
        <v>66</v>
      </c>
      <c r="B55" s="31">
        <v>21165.721050669799</v>
      </c>
      <c r="C55" s="32">
        <v>28722.278949330201</v>
      </c>
      <c r="D55" s="31">
        <v>15096.564430914999</v>
      </c>
      <c r="E55" s="32">
        <v>26264.435569084999</v>
      </c>
      <c r="F55" s="36">
        <f t="shared" si="0"/>
        <v>91249</v>
      </c>
      <c r="H55" s="56"/>
      <c r="X55" s="47">
        <f t="shared" si="1"/>
        <v>-21165.721050669799</v>
      </c>
      <c r="Y55" s="47">
        <f t="shared" si="1"/>
        <v>-28722.278949330201</v>
      </c>
    </row>
    <row r="56" spans="1:25" x14ac:dyDescent="0.35">
      <c r="A56" s="26">
        <v>67</v>
      </c>
      <c r="B56" s="31">
        <v>15131.517471442099</v>
      </c>
      <c r="C56" s="32">
        <v>24674.482528557899</v>
      </c>
      <c r="D56" s="31">
        <v>10462.7637186907</v>
      </c>
      <c r="E56" s="32">
        <v>22952.236281309299</v>
      </c>
      <c r="F56" s="36">
        <f t="shared" si="0"/>
        <v>73221</v>
      </c>
      <c r="H56" s="56"/>
      <c r="X56" s="47">
        <f t="shared" si="1"/>
        <v>-15131.517471442099</v>
      </c>
      <c r="Y56" s="47">
        <f t="shared" si="1"/>
        <v>-24674.482528557899</v>
      </c>
    </row>
    <row r="57" spans="1:25" x14ac:dyDescent="0.35">
      <c r="A57" s="26">
        <v>68</v>
      </c>
      <c r="B57" s="31">
        <v>10058.8941567206</v>
      </c>
      <c r="C57" s="32">
        <v>17327.105843279402</v>
      </c>
      <c r="D57" s="31">
        <v>6213.7423106702699</v>
      </c>
      <c r="E57" s="32">
        <v>12494.25768932973</v>
      </c>
      <c r="F57" s="36">
        <f t="shared" si="0"/>
        <v>46094</v>
      </c>
      <c r="H57" s="56"/>
      <c r="X57" s="47">
        <f t="shared" si="1"/>
        <v>-10058.8941567206</v>
      </c>
      <c r="Y57" s="47">
        <f t="shared" si="1"/>
        <v>-17327.105843279402</v>
      </c>
    </row>
    <row r="58" spans="1:25" x14ac:dyDescent="0.35">
      <c r="A58" s="26">
        <v>69</v>
      </c>
      <c r="B58" s="31">
        <v>7920.1775855099404</v>
      </c>
      <c r="C58" s="32">
        <v>14970.82241449006</v>
      </c>
      <c r="D58" s="31">
        <v>4709.0536355639897</v>
      </c>
      <c r="E58" s="32">
        <v>10186.946364436011</v>
      </c>
      <c r="F58" s="36">
        <f t="shared" si="0"/>
        <v>37787</v>
      </c>
      <c r="H58" s="56"/>
      <c r="X58" s="47">
        <f t="shared" si="1"/>
        <v>-7920.1775855099404</v>
      </c>
      <c r="Y58" s="47">
        <f t="shared" si="1"/>
        <v>-14970.82241449006</v>
      </c>
    </row>
    <row r="59" spans="1:25" ht="15" thickBot="1" x14ac:dyDescent="0.4">
      <c r="A59" s="26" t="s">
        <v>53</v>
      </c>
      <c r="B59" s="31">
        <v>26910.714269719501</v>
      </c>
      <c r="C59" s="32">
        <v>77641.285730280506</v>
      </c>
      <c r="D59" s="31">
        <v>13784.0816484239</v>
      </c>
      <c r="E59" s="32">
        <v>48074.918351576096</v>
      </c>
      <c r="F59" s="36">
        <f t="shared" si="0"/>
        <v>166411</v>
      </c>
      <c r="H59" s="56"/>
      <c r="X59" s="47">
        <f>-B59</f>
        <v>-26910.714269719501</v>
      </c>
      <c r="Y59" s="47">
        <f>-C59</f>
        <v>-77641.285730280506</v>
      </c>
    </row>
    <row r="60" spans="1:25" ht="15" thickBot="1" x14ac:dyDescent="0.4">
      <c r="A60" s="35" t="s">
        <v>11</v>
      </c>
      <c r="B60" s="33">
        <v>11053799.0048458</v>
      </c>
      <c r="C60" s="34">
        <f>SUM(C5:C59)</f>
        <v>3687146.995154242</v>
      </c>
      <c r="D60" s="33">
        <v>8956201.0011608694</v>
      </c>
      <c r="E60" s="34">
        <f>SUM(E5:E59)</f>
        <v>3727250.998839132</v>
      </c>
      <c r="F60" s="37">
        <f t="shared" ref="F60" si="2">SUM(F5:F59)</f>
        <v>27424398</v>
      </c>
      <c r="H60" s="56"/>
    </row>
    <row r="61" spans="1:25" x14ac:dyDescent="0.35">
      <c r="A61" s="57"/>
      <c r="B61" s="9"/>
      <c r="D61" s="9"/>
      <c r="F61" s="58"/>
      <c r="H61" s="55"/>
    </row>
    <row r="62" spans="1:25" x14ac:dyDescent="0.35">
      <c r="A62" s="14" t="s">
        <v>54</v>
      </c>
      <c r="B62" s="28"/>
      <c r="C62" s="28"/>
      <c r="D62" s="27"/>
      <c r="E62" s="27"/>
    </row>
    <row r="63" spans="1:25" x14ac:dyDescent="0.35">
      <c r="A63" s="14" t="s">
        <v>27</v>
      </c>
      <c r="B63" s="28"/>
      <c r="C63" s="28"/>
      <c r="D63" s="27"/>
      <c r="E63" s="27"/>
      <c r="F63" s="39"/>
    </row>
    <row r="64" spans="1:25" x14ac:dyDescent="0.35">
      <c r="B64" s="28"/>
      <c r="C64" s="28"/>
      <c r="D64" s="27"/>
      <c r="E64" s="27"/>
      <c r="F64" s="40"/>
    </row>
    <row r="65" spans="1:5" ht="16.5" x14ac:dyDescent="0.35">
      <c r="A65" s="15" t="s">
        <v>60</v>
      </c>
      <c r="B65" s="28"/>
      <c r="C65" s="28"/>
      <c r="D65" s="38"/>
      <c r="E65" s="27"/>
    </row>
    <row r="66" spans="1:5" x14ac:dyDescent="0.35">
      <c r="A66" s="28"/>
      <c r="B66" s="28"/>
      <c r="C66" s="28"/>
      <c r="D66" s="27"/>
      <c r="E66" s="27"/>
    </row>
    <row r="67" spans="1:5" x14ac:dyDescent="0.35">
      <c r="A67" s="28"/>
      <c r="B67" s="28"/>
      <c r="C67" s="28"/>
      <c r="D67" s="27"/>
      <c r="E67" s="27"/>
    </row>
  </sheetData>
  <mergeCells count="4">
    <mergeCell ref="A3:A4"/>
    <mergeCell ref="B3:C3"/>
    <mergeCell ref="D3:E3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E1547-6954-4935-9856-7400A2621966}">
  <dimension ref="A1:AC19"/>
  <sheetViews>
    <sheetView workbookViewId="0">
      <selection activeCell="E20" sqref="E20"/>
    </sheetView>
  </sheetViews>
  <sheetFormatPr baseColWidth="10" defaultRowHeight="14.5" x14ac:dyDescent="0.35"/>
  <cols>
    <col min="1" max="1" width="15.453125" bestFit="1" customWidth="1"/>
    <col min="2" max="4" width="15.7265625" customWidth="1"/>
  </cols>
  <sheetData>
    <row r="1" spans="1:29" ht="15.5" x14ac:dyDescent="0.35">
      <c r="A1" s="13" t="s">
        <v>56</v>
      </c>
    </row>
    <row r="2" spans="1:29" x14ac:dyDescent="0.35">
      <c r="B2" s="74"/>
      <c r="C2" s="74"/>
      <c r="D2" s="74"/>
    </row>
    <row r="3" spans="1:29" x14ac:dyDescent="0.35">
      <c r="A3" s="22"/>
      <c r="B3" s="17" t="s">
        <v>0</v>
      </c>
      <c r="C3" s="17" t="s">
        <v>1</v>
      </c>
      <c r="D3" s="18" t="s">
        <v>10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35">
      <c r="A4" s="16" t="s">
        <v>13</v>
      </c>
      <c r="B4" s="19">
        <v>28725.1573635266</v>
      </c>
      <c r="C4" s="19">
        <v>27819.860686792599</v>
      </c>
      <c r="D4" s="20">
        <v>28325.089091531401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5">
      <c r="A5" s="16" t="s">
        <v>3</v>
      </c>
      <c r="B5" s="19">
        <v>35204.350266616602</v>
      </c>
      <c r="C5" s="19">
        <v>33468.128236582299</v>
      </c>
      <c r="D5" s="20">
        <v>34414.930996746902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35">
      <c r="A6" s="16" t="s">
        <v>4</v>
      </c>
      <c r="B6" s="19">
        <v>39398.446446014997</v>
      </c>
      <c r="C6" s="19">
        <v>35832.250745541001</v>
      </c>
      <c r="D6" s="20">
        <v>37839.8097492128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35">
      <c r="A7" s="16" t="s">
        <v>5</v>
      </c>
      <c r="B7" s="19">
        <v>42566.174373561102</v>
      </c>
      <c r="C7" s="19">
        <v>37402.207067709896</v>
      </c>
      <c r="D7" s="20">
        <v>40272.588065730997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35">
      <c r="A8" s="16" t="s">
        <v>6</v>
      </c>
      <c r="B8" s="19">
        <v>45598.645760957297</v>
      </c>
      <c r="C8" s="19">
        <v>39259.979593571399</v>
      </c>
      <c r="D8" s="20">
        <v>42725.912397302498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35">
      <c r="A9" s="16" t="s">
        <v>7</v>
      </c>
      <c r="B9" s="19">
        <v>48349.915182152399</v>
      </c>
      <c r="C9" s="19">
        <v>40500.999821697696</v>
      </c>
      <c r="D9" s="20">
        <v>44816.104858313302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35">
      <c r="A10" s="16" t="s">
        <v>8</v>
      </c>
      <c r="B10" s="19">
        <v>49220.038649586902</v>
      </c>
      <c r="C10" s="19">
        <v>39966.963699383203</v>
      </c>
      <c r="D10" s="20">
        <v>45082.436587667398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35">
      <c r="A11" s="16" t="s">
        <v>9</v>
      </c>
      <c r="B11" s="19">
        <v>50629.274176147897</v>
      </c>
      <c r="C11" s="19">
        <v>39893.5027746571</v>
      </c>
      <c r="D11" s="20">
        <v>45803.929199693397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35">
      <c r="A12" s="16" t="s">
        <v>12</v>
      </c>
      <c r="B12" s="19">
        <v>60117.213087217999</v>
      </c>
      <c r="C12" s="19">
        <v>44232.210745704702</v>
      </c>
      <c r="D12" s="20">
        <v>52921.650277172703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35">
      <c r="A13" s="21" t="s">
        <v>11</v>
      </c>
      <c r="B13" s="20">
        <v>43465.840958606103</v>
      </c>
      <c r="C13" s="20">
        <v>37338.113214450197</v>
      </c>
      <c r="D13" s="20">
        <v>40723.154234941998</v>
      </c>
    </row>
    <row r="15" spans="1:29" x14ac:dyDescent="0.35">
      <c r="A15" s="14" t="s">
        <v>24</v>
      </c>
    </row>
    <row r="16" spans="1:29" x14ac:dyDescent="0.35">
      <c r="A16" s="14" t="s">
        <v>25</v>
      </c>
      <c r="I16" s="10"/>
      <c r="J16" s="10"/>
    </row>
    <row r="18" spans="1:10" ht="16.5" x14ac:dyDescent="0.35">
      <c r="A18" s="15" t="s">
        <v>60</v>
      </c>
      <c r="J18" s="11"/>
    </row>
    <row r="19" spans="1:10" x14ac:dyDescent="0.35">
      <c r="J19" s="11"/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14F8-53F1-4210-8F81-7D9969FAB932}">
  <dimension ref="A1:G31"/>
  <sheetViews>
    <sheetView workbookViewId="0">
      <selection activeCell="D31" sqref="D31"/>
    </sheetView>
  </sheetViews>
  <sheetFormatPr baseColWidth="10" defaultRowHeight="14.5" x14ac:dyDescent="0.35"/>
  <cols>
    <col min="1" max="1" width="30.7265625" customWidth="1"/>
    <col min="2" max="4" width="15.7265625" customWidth="1"/>
    <col min="7" max="7" width="10.81640625" style="9"/>
    <col min="12" max="12" width="13" customWidth="1"/>
  </cols>
  <sheetData>
    <row r="1" spans="1:7" ht="15.5" x14ac:dyDescent="0.35">
      <c r="A1" s="13" t="s">
        <v>63</v>
      </c>
      <c r="B1" s="12"/>
    </row>
    <row r="3" spans="1:7" x14ac:dyDescent="0.35">
      <c r="A3" s="64" t="s">
        <v>59</v>
      </c>
      <c r="B3" s="65"/>
      <c r="G3" s="54"/>
    </row>
    <row r="4" spans="1:7" ht="58" x14ac:dyDescent="0.35">
      <c r="A4" s="23" t="s">
        <v>26</v>
      </c>
      <c r="B4" s="24" t="s">
        <v>57</v>
      </c>
      <c r="C4" s="24" t="s">
        <v>58</v>
      </c>
      <c r="D4" s="24" t="s">
        <v>42</v>
      </c>
      <c r="F4" s="9"/>
    </row>
    <row r="5" spans="1:7" x14ac:dyDescent="0.35">
      <c r="A5" s="41" t="s">
        <v>14</v>
      </c>
      <c r="B5" s="61">
        <v>2428237.7069999999</v>
      </c>
      <c r="C5" s="48">
        <v>8228802</v>
      </c>
      <c r="D5" s="42">
        <f>B5/C5</f>
        <v>0.29509006377842117</v>
      </c>
      <c r="F5" s="9"/>
    </row>
    <row r="6" spans="1:7" x14ac:dyDescent="0.35">
      <c r="A6" s="41" t="s">
        <v>31</v>
      </c>
      <c r="B6" s="61">
        <v>727910.46262999997</v>
      </c>
      <c r="C6" s="48">
        <v>2797160</v>
      </c>
      <c r="D6" s="42">
        <f t="shared" ref="D6:D22" si="0">B6/C6</f>
        <v>0.26023197193939568</v>
      </c>
      <c r="F6" s="9"/>
    </row>
    <row r="7" spans="1:7" x14ac:dyDescent="0.35">
      <c r="A7" s="41" t="s">
        <v>15</v>
      </c>
      <c r="B7" s="61">
        <v>981359.01283000002</v>
      </c>
      <c r="C7" s="48">
        <v>3458588</v>
      </c>
      <c r="D7" s="42">
        <f t="shared" si="0"/>
        <v>0.28374556692789082</v>
      </c>
      <c r="F7" s="9"/>
    </row>
    <row r="8" spans="1:7" x14ac:dyDescent="0.35">
      <c r="A8" s="41" t="s">
        <v>16</v>
      </c>
      <c r="B8" s="61">
        <v>694003.43035000004</v>
      </c>
      <c r="C8" s="48">
        <v>2582015</v>
      </c>
      <c r="D8" s="42">
        <f t="shared" si="0"/>
        <v>0.26878365553647054</v>
      </c>
      <c r="F8" s="9"/>
    </row>
    <row r="9" spans="1:7" x14ac:dyDescent="0.35">
      <c r="A9" s="41" t="s">
        <v>17</v>
      </c>
      <c r="B9" s="61">
        <v>82073.794634999998</v>
      </c>
      <c r="C9" s="48">
        <v>357237</v>
      </c>
      <c r="D9" s="42">
        <f t="shared" si="0"/>
        <v>0.22974606391555186</v>
      </c>
      <c r="F9" s="9"/>
    </row>
    <row r="10" spans="1:7" x14ac:dyDescent="0.35">
      <c r="A10" s="41" t="s">
        <v>18</v>
      </c>
      <c r="B10" s="61">
        <v>1447754.53669</v>
      </c>
      <c r="C10" s="48">
        <v>5549724</v>
      </c>
      <c r="D10" s="42">
        <f t="shared" si="0"/>
        <v>0.26086964625448039</v>
      </c>
      <c r="F10" s="9"/>
    </row>
    <row r="11" spans="1:7" x14ac:dyDescent="0.35">
      <c r="A11" s="41" t="s">
        <v>19</v>
      </c>
      <c r="B11" s="61">
        <v>1543145.3523900001</v>
      </c>
      <c r="C11" s="48">
        <v>5982538</v>
      </c>
      <c r="D11" s="42">
        <f t="shared" si="0"/>
        <v>0.25794158806680378</v>
      </c>
      <c r="F11" s="9"/>
    </row>
    <row r="12" spans="1:7" x14ac:dyDescent="0.35">
      <c r="A12" s="41" t="s">
        <v>32</v>
      </c>
      <c r="B12" s="61">
        <v>4867916.4702000003</v>
      </c>
      <c r="C12" s="48">
        <v>12430351</v>
      </c>
      <c r="D12" s="42">
        <f t="shared" si="0"/>
        <v>0.39161536711232053</v>
      </c>
      <c r="F12" s="9"/>
    </row>
    <row r="13" spans="1:7" x14ac:dyDescent="0.35">
      <c r="A13" s="41" t="s">
        <v>22</v>
      </c>
      <c r="B13" s="61">
        <v>901045.65063000005</v>
      </c>
      <c r="C13" s="48">
        <v>3341043</v>
      </c>
      <c r="D13" s="42">
        <f t="shared" si="0"/>
        <v>0.26968992935140318</v>
      </c>
      <c r="F13" s="9"/>
    </row>
    <row r="14" spans="1:7" x14ac:dyDescent="0.35">
      <c r="A14" s="41" t="s">
        <v>33</v>
      </c>
      <c r="B14" s="61">
        <v>1642404.0875800001</v>
      </c>
      <c r="C14" s="48">
        <v>6166602</v>
      </c>
      <c r="D14" s="42">
        <f t="shared" si="0"/>
        <v>0.2663385909419807</v>
      </c>
      <c r="F14" s="9"/>
    </row>
    <row r="15" spans="1:7" x14ac:dyDescent="0.35">
      <c r="A15" s="41" t="s">
        <v>23</v>
      </c>
      <c r="B15" s="61">
        <v>1562627.32604</v>
      </c>
      <c r="C15" s="48">
        <v>6162302</v>
      </c>
      <c r="D15" s="42">
        <f t="shared" si="0"/>
        <v>0.2535785045977948</v>
      </c>
      <c r="F15" s="9"/>
    </row>
    <row r="16" spans="1:7" x14ac:dyDescent="0.35">
      <c r="A16" s="41" t="s">
        <v>34</v>
      </c>
      <c r="B16" s="61">
        <v>1238151.3078000001</v>
      </c>
      <c r="C16" s="48">
        <v>3918256</v>
      </c>
      <c r="D16" s="42">
        <f t="shared" si="0"/>
        <v>0.31599551121723546</v>
      </c>
      <c r="F16" s="9"/>
    </row>
    <row r="17" spans="1:6" x14ac:dyDescent="0.35">
      <c r="A17" s="41" t="s">
        <v>35</v>
      </c>
      <c r="B17" s="61">
        <v>1425102.14209</v>
      </c>
      <c r="C17" s="48">
        <v>5218341</v>
      </c>
      <c r="D17" s="42">
        <f t="shared" si="0"/>
        <v>0.27309486714072539</v>
      </c>
    </row>
    <row r="18" spans="1:6" x14ac:dyDescent="0.35">
      <c r="A18" s="43" t="s">
        <v>36</v>
      </c>
      <c r="B18" s="51">
        <f>SUM(B5:B17)</f>
        <v>19541731.280864999</v>
      </c>
      <c r="C18" s="51">
        <v>66192959</v>
      </c>
      <c r="D18" s="44">
        <f t="shared" si="0"/>
        <v>0.29522371527257152</v>
      </c>
      <c r="F18" s="9"/>
    </row>
    <row r="19" spans="1:6" x14ac:dyDescent="0.35">
      <c r="A19" s="41" t="s">
        <v>37</v>
      </c>
      <c r="B19" s="61">
        <v>108519.939277</v>
      </c>
      <c r="C19" s="48">
        <v>381909</v>
      </c>
      <c r="D19" s="42">
        <f t="shared" si="0"/>
        <v>0.28415130116598458</v>
      </c>
      <c r="F19" s="9"/>
    </row>
    <row r="20" spans="1:6" x14ac:dyDescent="0.35">
      <c r="A20" s="41" t="s">
        <v>21</v>
      </c>
      <c r="B20" s="48">
        <v>95202.108577999999</v>
      </c>
      <c r="C20" s="48">
        <v>357590</v>
      </c>
      <c r="D20" s="42">
        <f t="shared" si="0"/>
        <v>0.26623258082720436</v>
      </c>
      <c r="F20" s="9"/>
    </row>
    <row r="21" spans="1:6" x14ac:dyDescent="0.35">
      <c r="A21" s="41" t="s">
        <v>38</v>
      </c>
      <c r="B21" s="48">
        <v>40324.121174</v>
      </c>
      <c r="C21" s="48">
        <v>291774</v>
      </c>
      <c r="D21" s="42">
        <f t="shared" si="0"/>
        <v>0.13820327093572424</v>
      </c>
      <c r="F21" s="9"/>
    </row>
    <row r="22" spans="1:6" x14ac:dyDescent="0.35">
      <c r="A22" s="41" t="s">
        <v>20</v>
      </c>
      <c r="B22" s="48">
        <v>199387.98680499999</v>
      </c>
      <c r="C22" s="48">
        <v>892102</v>
      </c>
      <c r="D22" s="42">
        <f t="shared" si="0"/>
        <v>0.22350357560570427</v>
      </c>
    </row>
    <row r="23" spans="1:6" x14ac:dyDescent="0.35">
      <c r="A23" s="41" t="s">
        <v>39</v>
      </c>
      <c r="B23" s="49" t="s">
        <v>47</v>
      </c>
      <c r="C23" s="52">
        <v>320282</v>
      </c>
      <c r="D23" s="49" t="s">
        <v>47</v>
      </c>
    </row>
    <row r="24" spans="1:6" x14ac:dyDescent="0.35">
      <c r="A24" s="43" t="s">
        <v>40</v>
      </c>
      <c r="B24" s="51">
        <f>SUM(B19:B23)</f>
        <v>443434.15583399998</v>
      </c>
      <c r="C24" s="51">
        <v>2243657</v>
      </c>
      <c r="D24" s="44">
        <f t="shared" ref="D24" si="1">B24/C24</f>
        <v>0.19763901337593046</v>
      </c>
    </row>
    <row r="25" spans="1:6" x14ac:dyDescent="0.35">
      <c r="A25" s="45" t="s">
        <v>41</v>
      </c>
      <c r="B25" s="53">
        <f>SUM(B18,B24)</f>
        <v>19985165.436698999</v>
      </c>
      <c r="C25" s="53">
        <v>68436616</v>
      </c>
      <c r="D25" s="46">
        <f>B25/C25</f>
        <v>0.29202445422928275</v>
      </c>
    </row>
    <row r="27" spans="1:6" x14ac:dyDescent="0.35">
      <c r="A27" s="14" t="s">
        <v>29</v>
      </c>
      <c r="B27" s="9"/>
    </row>
    <row r="28" spans="1:6" x14ac:dyDescent="0.35">
      <c r="A28" s="14" t="s">
        <v>25</v>
      </c>
      <c r="B28" s="9"/>
    </row>
    <row r="29" spans="1:6" x14ac:dyDescent="0.35">
      <c r="A29" s="50" t="s">
        <v>48</v>
      </c>
      <c r="B29" s="9"/>
    </row>
    <row r="30" spans="1:6" x14ac:dyDescent="0.35">
      <c r="A30" s="14"/>
      <c r="B30" s="9"/>
    </row>
    <row r="31" spans="1:6" ht="16.5" x14ac:dyDescent="0.35">
      <c r="A31" s="15" t="s">
        <v>60</v>
      </c>
      <c r="B31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tableau1</vt:lpstr>
      <vt:lpstr>graphique 1</vt:lpstr>
      <vt:lpstr>graphique 2</vt:lpstr>
      <vt:lpstr>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SIMON</dc:creator>
  <cp:lastModifiedBy>Cecile SIMON</cp:lastModifiedBy>
  <dcterms:created xsi:type="dcterms:W3CDTF">2021-06-24T13:20:17Z</dcterms:created>
  <dcterms:modified xsi:type="dcterms:W3CDTF">2025-04-02T10:19:53Z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2023-03-23T12:46:03Z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7ec082e4-48fc-4863-8726-48576923f18f</vt:lpwstr>
  </property>
  <property fmtid="{D5CDD505-2E9C-101B-9397-08002B2CF9AE}" pid="8" name="MSIP_Label_21ccf1c7-dc4b-4011-98a2-ab4e0d42403b_ContentBits">
    <vt:lpwstr>0</vt:lpwstr>
  </property>
</Properties>
</file>